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Gravimetric_Analysis\Gravimetric_Analysis_ASW+YE\"/>
    </mc:Choice>
  </mc:AlternateContent>
  <xr:revisionPtr revIDLastSave="0" documentId="13_ncr:1_{C82FC550-1CEC-4D51-A007-282E8956FF77}" xr6:coauthVersionLast="47" xr6:coauthVersionMax="47" xr10:uidLastSave="{00000000-0000-0000-0000-000000000000}"/>
  <bookViews>
    <workbookView xWindow="-28920" yWindow="-120" windowWidth="29040" windowHeight="16440" activeTab="5" xr2:uid="{60D26C92-43A1-4AF1-9499-FBCA0F3897B8}"/>
  </bookViews>
  <sheets>
    <sheet name="Control - Day 0" sheetId="1" r:id="rId1"/>
    <sheet name="Control - Day 28" sheetId="3" r:id="rId2"/>
    <sheet name="Control - CR" sheetId="5" r:id="rId3"/>
    <sheet name="Test - Day 0" sheetId="2" r:id="rId4"/>
    <sheet name="Test - Day 28" sheetId="4" r:id="rId5"/>
    <sheet name="Test - CR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6" i="5" l="1"/>
  <c r="B21" i="6"/>
  <c r="B21" i="5"/>
  <c r="B15" i="5"/>
  <c r="B27" i="5"/>
  <c r="B22" i="6"/>
  <c r="U35" i="5"/>
  <c r="B35" i="5"/>
  <c r="B34" i="5"/>
  <c r="S15" i="5"/>
  <c r="S21" i="5" s="1"/>
  <c r="S27" i="5" s="1"/>
  <c r="W17" i="6"/>
  <c r="V17" i="6"/>
  <c r="U17" i="6"/>
  <c r="T17" i="6"/>
  <c r="S17" i="6"/>
  <c r="S23" i="6" s="1"/>
  <c r="S36" i="6" s="1"/>
  <c r="F17" i="6"/>
  <c r="E17" i="6"/>
  <c r="D17" i="6"/>
  <c r="C17" i="6"/>
  <c r="B17" i="6"/>
  <c r="W16" i="6"/>
  <c r="V16" i="6"/>
  <c r="U16" i="6"/>
  <c r="U22" i="6" s="1"/>
  <c r="T16" i="6"/>
  <c r="S16" i="6"/>
  <c r="F16" i="6"/>
  <c r="E16" i="6"/>
  <c r="D16" i="6"/>
  <c r="C16" i="6"/>
  <c r="C22" i="6" s="1"/>
  <c r="C28" i="6" s="1"/>
  <c r="B16" i="6"/>
  <c r="W15" i="6"/>
  <c r="V15" i="6"/>
  <c r="V21" i="6" s="1"/>
  <c r="V27" i="6" s="1"/>
  <c r="U15" i="6"/>
  <c r="U21" i="6" s="1"/>
  <c r="U27" i="6" s="1"/>
  <c r="T15" i="6"/>
  <c r="S15" i="6"/>
  <c r="S21" i="6" s="1"/>
  <c r="S34" i="6" s="1"/>
  <c r="F15" i="6"/>
  <c r="F21" i="6" s="1"/>
  <c r="F27" i="6" s="1"/>
  <c r="E15" i="6"/>
  <c r="E21" i="6" s="1"/>
  <c r="E27" i="6" s="1"/>
  <c r="D15" i="6"/>
  <c r="D21" i="6" s="1"/>
  <c r="C15" i="6"/>
  <c r="C21" i="6" s="1"/>
  <c r="C27" i="6" s="1"/>
  <c r="B15" i="6"/>
  <c r="B34" i="6" s="1"/>
  <c r="AA11" i="6"/>
  <c r="Z11" i="6"/>
  <c r="Y11" i="6"/>
  <c r="X11" i="6"/>
  <c r="J11" i="6"/>
  <c r="I11" i="6"/>
  <c r="H11" i="6"/>
  <c r="G11" i="6"/>
  <c r="AA10" i="6"/>
  <c r="Z10" i="6"/>
  <c r="Y10" i="6"/>
  <c r="X10" i="6"/>
  <c r="J10" i="6"/>
  <c r="I10" i="6"/>
  <c r="H10" i="6"/>
  <c r="G10" i="6"/>
  <c r="AA9" i="6"/>
  <c r="Z9" i="6"/>
  <c r="Y9" i="6"/>
  <c r="X9" i="6"/>
  <c r="J9" i="6"/>
  <c r="I9" i="6"/>
  <c r="H9" i="6"/>
  <c r="G9" i="6"/>
  <c r="AA5" i="6"/>
  <c r="Z5" i="6"/>
  <c r="Y5" i="6"/>
  <c r="X5" i="6"/>
  <c r="J5" i="6"/>
  <c r="I5" i="6"/>
  <c r="H5" i="6"/>
  <c r="G5" i="6"/>
  <c r="AA4" i="6"/>
  <c r="Z4" i="6"/>
  <c r="Y4" i="6"/>
  <c r="X4" i="6"/>
  <c r="J4" i="6"/>
  <c r="I4" i="6"/>
  <c r="H4" i="6"/>
  <c r="G4" i="6"/>
  <c r="AA3" i="6"/>
  <c r="Z3" i="6"/>
  <c r="Y3" i="6"/>
  <c r="X3" i="6"/>
  <c r="J3" i="6"/>
  <c r="I3" i="6"/>
  <c r="H3" i="6"/>
  <c r="G3" i="6"/>
  <c r="W22" i="5"/>
  <c r="W28" i="5" s="1"/>
  <c r="W17" i="5"/>
  <c r="V17" i="5"/>
  <c r="U17" i="5"/>
  <c r="T17" i="5"/>
  <c r="S17" i="5"/>
  <c r="W16" i="5"/>
  <c r="V16" i="5"/>
  <c r="U16" i="5"/>
  <c r="U22" i="5" s="1"/>
  <c r="T16" i="5"/>
  <c r="S16" i="5"/>
  <c r="W15" i="5"/>
  <c r="V15" i="5"/>
  <c r="U15" i="5"/>
  <c r="T15" i="5"/>
  <c r="AA11" i="5"/>
  <c r="Z11" i="5"/>
  <c r="Y11" i="5"/>
  <c r="X11" i="5"/>
  <c r="AA10" i="5"/>
  <c r="Z10" i="5"/>
  <c r="Y10" i="5"/>
  <c r="X10" i="5"/>
  <c r="AA9" i="5"/>
  <c r="Z9" i="5"/>
  <c r="Y9" i="5"/>
  <c r="X9" i="5"/>
  <c r="AA5" i="5"/>
  <c r="Z5" i="5"/>
  <c r="Y5" i="5"/>
  <c r="X5" i="5"/>
  <c r="AA4" i="5"/>
  <c r="Z4" i="5"/>
  <c r="Y4" i="5"/>
  <c r="X4" i="5"/>
  <c r="AA3" i="5"/>
  <c r="Z3" i="5"/>
  <c r="Y3" i="5"/>
  <c r="X3" i="5"/>
  <c r="C15" i="5"/>
  <c r="D15" i="5"/>
  <c r="E15" i="5"/>
  <c r="F15" i="5"/>
  <c r="F21" i="5" s="1"/>
  <c r="F27" i="5" s="1"/>
  <c r="C16" i="5"/>
  <c r="D16" i="5"/>
  <c r="E16" i="5"/>
  <c r="E22" i="5" s="1"/>
  <c r="E35" i="5" s="1"/>
  <c r="F16" i="5"/>
  <c r="F22" i="5" s="1"/>
  <c r="F28" i="5" s="1"/>
  <c r="C17" i="5"/>
  <c r="C23" i="5" s="1"/>
  <c r="C29" i="5" s="1"/>
  <c r="D17" i="5"/>
  <c r="D23" i="5" s="1"/>
  <c r="D36" i="5" s="1"/>
  <c r="E17" i="5"/>
  <c r="E23" i="5" s="1"/>
  <c r="E29" i="5" s="1"/>
  <c r="F17" i="5"/>
  <c r="F23" i="5" s="1"/>
  <c r="F29" i="5" s="1"/>
  <c r="B16" i="5"/>
  <c r="B22" i="5" s="1"/>
  <c r="B28" i="5" s="1"/>
  <c r="B17" i="5"/>
  <c r="B23" i="5" s="1"/>
  <c r="B29" i="5" s="1"/>
  <c r="J11" i="5"/>
  <c r="I11" i="5"/>
  <c r="H11" i="5"/>
  <c r="G11" i="5"/>
  <c r="J10" i="5"/>
  <c r="I10" i="5"/>
  <c r="H10" i="5"/>
  <c r="G10" i="5"/>
  <c r="J9" i="5"/>
  <c r="I9" i="5"/>
  <c r="H9" i="5"/>
  <c r="G9" i="5"/>
  <c r="G4" i="5"/>
  <c r="H4" i="5"/>
  <c r="I4" i="5"/>
  <c r="J4" i="5"/>
  <c r="G5" i="5"/>
  <c r="H5" i="5"/>
  <c r="I5" i="5"/>
  <c r="J5" i="5"/>
  <c r="J3" i="5"/>
  <c r="I3" i="5"/>
  <c r="H3" i="5"/>
  <c r="G3" i="5"/>
  <c r="I11" i="4"/>
  <c r="H11" i="4"/>
  <c r="G11" i="4"/>
  <c r="I10" i="4"/>
  <c r="H10" i="4"/>
  <c r="G10" i="4"/>
  <c r="I9" i="4"/>
  <c r="H9" i="4"/>
  <c r="G9" i="4"/>
  <c r="I5" i="4"/>
  <c r="H5" i="4"/>
  <c r="G5" i="4"/>
  <c r="I4" i="4"/>
  <c r="H4" i="4"/>
  <c r="G4" i="4"/>
  <c r="I3" i="4"/>
  <c r="H3" i="4"/>
  <c r="G3" i="4"/>
  <c r="I11" i="3"/>
  <c r="H11" i="3"/>
  <c r="G11" i="3"/>
  <c r="I10" i="3"/>
  <c r="H10" i="3"/>
  <c r="G10" i="3"/>
  <c r="I9" i="3"/>
  <c r="H9" i="3"/>
  <c r="G9" i="3"/>
  <c r="G4" i="3"/>
  <c r="H4" i="3"/>
  <c r="I4" i="3"/>
  <c r="G5" i="3"/>
  <c r="H5" i="3"/>
  <c r="I5" i="3"/>
  <c r="I3" i="3"/>
  <c r="H3" i="3"/>
  <c r="G3" i="3"/>
  <c r="I21" i="2"/>
  <c r="H21" i="2"/>
  <c r="G15" i="2"/>
  <c r="G16" i="2"/>
  <c r="G17" i="2"/>
  <c r="G18" i="2"/>
  <c r="G19" i="2"/>
  <c r="G20" i="2"/>
  <c r="G21" i="2"/>
  <c r="I10" i="2"/>
  <c r="H10" i="2"/>
  <c r="G10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G14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G20" i="1"/>
  <c r="G9" i="1"/>
  <c r="G14" i="1"/>
  <c r="I20" i="1"/>
  <c r="H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I4" i="1"/>
  <c r="I5" i="1"/>
  <c r="I6" i="1"/>
  <c r="I7" i="1"/>
  <c r="I8" i="1"/>
  <c r="I9" i="1"/>
  <c r="H4" i="1"/>
  <c r="H5" i="1"/>
  <c r="H6" i="1"/>
  <c r="H7" i="1"/>
  <c r="H8" i="1"/>
  <c r="H9" i="1"/>
  <c r="G4" i="1"/>
  <c r="G5" i="1"/>
  <c r="G6" i="1"/>
  <c r="G7" i="1"/>
  <c r="G8" i="1"/>
  <c r="I3" i="1"/>
  <c r="H3" i="1"/>
  <c r="G3" i="1"/>
  <c r="B36" i="5" l="1"/>
  <c r="E36" i="5"/>
  <c r="F34" i="5"/>
  <c r="C36" i="5"/>
  <c r="F36" i="5"/>
  <c r="I36" i="5" s="1"/>
  <c r="F35" i="5"/>
  <c r="W35" i="5"/>
  <c r="S34" i="5"/>
  <c r="D22" i="6"/>
  <c r="D28" i="6" s="1"/>
  <c r="W22" i="6"/>
  <c r="W28" i="6" s="1"/>
  <c r="T23" i="6"/>
  <c r="T36" i="6" s="1"/>
  <c r="E22" i="6"/>
  <c r="E28" i="6" s="1"/>
  <c r="B23" i="6"/>
  <c r="B36" i="6" s="1"/>
  <c r="U23" i="6"/>
  <c r="U29" i="6" s="1"/>
  <c r="F22" i="6"/>
  <c r="F28" i="6" s="1"/>
  <c r="C23" i="6"/>
  <c r="V23" i="6"/>
  <c r="V29" i="6" s="1"/>
  <c r="W23" i="6"/>
  <c r="W29" i="6" s="1"/>
  <c r="AA16" i="6"/>
  <c r="E23" i="6"/>
  <c r="E29" i="6" s="1"/>
  <c r="W21" i="6"/>
  <c r="W27" i="6" s="1"/>
  <c r="F23" i="6"/>
  <c r="F29" i="6" s="1"/>
  <c r="D23" i="6"/>
  <c r="F34" i="6"/>
  <c r="U28" i="6"/>
  <c r="U35" i="6"/>
  <c r="X16" i="6"/>
  <c r="U34" i="6"/>
  <c r="V34" i="6"/>
  <c r="AA17" i="6"/>
  <c r="Y16" i="6"/>
  <c r="V36" i="6"/>
  <c r="Z15" i="6"/>
  <c r="W36" i="6"/>
  <c r="D27" i="6"/>
  <c r="D34" i="6"/>
  <c r="F36" i="6"/>
  <c r="C34" i="6"/>
  <c r="I16" i="6"/>
  <c r="E35" i="6"/>
  <c r="G17" i="6"/>
  <c r="D35" i="6"/>
  <c r="C35" i="6"/>
  <c r="E34" i="6"/>
  <c r="J15" i="6"/>
  <c r="C22" i="5"/>
  <c r="T21" i="5"/>
  <c r="U21" i="5"/>
  <c r="U34" i="5" s="1"/>
  <c r="E21" i="5"/>
  <c r="V21" i="5"/>
  <c r="T23" i="5"/>
  <c r="D21" i="5"/>
  <c r="W21" i="5"/>
  <c r="C21" i="5"/>
  <c r="V23" i="5"/>
  <c r="T22" i="5"/>
  <c r="W23" i="5"/>
  <c r="Z16" i="5"/>
  <c r="AA17" i="5"/>
  <c r="V22" i="5"/>
  <c r="U28" i="5"/>
  <c r="U27" i="5"/>
  <c r="Y17" i="5"/>
  <c r="S23" i="5"/>
  <c r="S36" i="5" s="1"/>
  <c r="X16" i="5"/>
  <c r="U23" i="5"/>
  <c r="S22" i="5"/>
  <c r="Y15" i="5"/>
  <c r="J23" i="5"/>
  <c r="D29" i="5"/>
  <c r="E28" i="5"/>
  <c r="J16" i="5"/>
  <c r="H16" i="5"/>
  <c r="I16" i="5"/>
  <c r="J17" i="5"/>
  <c r="H15" i="5"/>
  <c r="I17" i="5"/>
  <c r="H17" i="5"/>
  <c r="D22" i="5"/>
  <c r="T29" i="6"/>
  <c r="J21" i="6"/>
  <c r="S27" i="6"/>
  <c r="G23" i="6"/>
  <c r="B35" i="6"/>
  <c r="Z16" i="6"/>
  <c r="H17" i="6"/>
  <c r="S22" i="6"/>
  <c r="S35" i="6" s="1"/>
  <c r="S29" i="6"/>
  <c r="J16" i="6"/>
  <c r="T21" i="6"/>
  <c r="Y21" i="6" s="1"/>
  <c r="G15" i="6"/>
  <c r="I17" i="6"/>
  <c r="X17" i="6"/>
  <c r="T22" i="6"/>
  <c r="Z23" i="6"/>
  <c r="H15" i="6"/>
  <c r="Y17" i="6"/>
  <c r="J17" i="6"/>
  <c r="I15" i="6"/>
  <c r="X15" i="6"/>
  <c r="Z17" i="6"/>
  <c r="H21" i="6"/>
  <c r="V22" i="6"/>
  <c r="B27" i="6"/>
  <c r="G21" i="6"/>
  <c r="Y15" i="6"/>
  <c r="G16" i="6"/>
  <c r="I21" i="6"/>
  <c r="H16" i="6"/>
  <c r="AA15" i="6"/>
  <c r="X23" i="5"/>
  <c r="I22" i="5"/>
  <c r="I23" i="5"/>
  <c r="G23" i="5"/>
  <c r="H23" i="5"/>
  <c r="Z15" i="5"/>
  <c r="Y16" i="5"/>
  <c r="X17" i="5"/>
  <c r="AA16" i="5"/>
  <c r="Z17" i="5"/>
  <c r="AA15" i="5"/>
  <c r="X15" i="5"/>
  <c r="G16" i="5"/>
  <c r="J15" i="5"/>
  <c r="G17" i="5"/>
  <c r="G15" i="5"/>
  <c r="I15" i="5"/>
  <c r="H23" i="6" l="1"/>
  <c r="X23" i="6"/>
  <c r="Y23" i="6"/>
  <c r="B29" i="6"/>
  <c r="I29" i="6" s="1"/>
  <c r="F35" i="6"/>
  <c r="G37" i="6" s="1"/>
  <c r="AA23" i="6"/>
  <c r="C36" i="6"/>
  <c r="H30" i="6"/>
  <c r="J23" i="6"/>
  <c r="E36" i="6"/>
  <c r="W35" i="6"/>
  <c r="W27" i="5"/>
  <c r="W34" i="5"/>
  <c r="T27" i="5"/>
  <c r="AA27" i="5" s="1"/>
  <c r="T34" i="5"/>
  <c r="H36" i="5"/>
  <c r="H21" i="5"/>
  <c r="D34" i="5"/>
  <c r="C28" i="5"/>
  <c r="C35" i="5"/>
  <c r="J29" i="5"/>
  <c r="W29" i="5"/>
  <c r="W36" i="5"/>
  <c r="T29" i="5"/>
  <c r="T36" i="5"/>
  <c r="T28" i="5"/>
  <c r="T35" i="5"/>
  <c r="V27" i="5"/>
  <c r="V34" i="5"/>
  <c r="H22" i="5"/>
  <c r="D35" i="5"/>
  <c r="X22" i="5"/>
  <c r="S35" i="5"/>
  <c r="V29" i="5"/>
  <c r="V36" i="5"/>
  <c r="E27" i="5"/>
  <c r="E34" i="5"/>
  <c r="U29" i="5"/>
  <c r="U36" i="5"/>
  <c r="V28" i="5"/>
  <c r="V35" i="5"/>
  <c r="C27" i="5"/>
  <c r="C34" i="5"/>
  <c r="C29" i="6"/>
  <c r="I23" i="6"/>
  <c r="U36" i="6"/>
  <c r="W34" i="6"/>
  <c r="D29" i="6"/>
  <c r="D36" i="6"/>
  <c r="T27" i="6"/>
  <c r="AA27" i="6" s="1"/>
  <c r="T34" i="6"/>
  <c r="V28" i="6"/>
  <c r="V35" i="6"/>
  <c r="T28" i="6"/>
  <c r="T35" i="6"/>
  <c r="X21" i="5"/>
  <c r="J21" i="5"/>
  <c r="G21" i="5"/>
  <c r="Z22" i="5"/>
  <c r="D27" i="5"/>
  <c r="I34" i="5"/>
  <c r="I21" i="5"/>
  <c r="Z23" i="5"/>
  <c r="AA23" i="5"/>
  <c r="J22" i="5"/>
  <c r="Y21" i="5"/>
  <c r="AA21" i="5"/>
  <c r="Z21" i="5"/>
  <c r="J36" i="5"/>
  <c r="I29" i="5"/>
  <c r="H29" i="5"/>
  <c r="G29" i="5"/>
  <c r="G36" i="5"/>
  <c r="Y22" i="5"/>
  <c r="S28" i="5"/>
  <c r="X27" i="5"/>
  <c r="Y23" i="5"/>
  <c r="S29" i="5"/>
  <c r="AA22" i="5"/>
  <c r="D28" i="5"/>
  <c r="G22" i="5"/>
  <c r="X21" i="6"/>
  <c r="I22" i="6"/>
  <c r="B28" i="6"/>
  <c r="G30" i="6" s="1"/>
  <c r="H22" i="6"/>
  <c r="G22" i="6"/>
  <c r="J22" i="6"/>
  <c r="Z21" i="6"/>
  <c r="J27" i="6"/>
  <c r="I27" i="6"/>
  <c r="H27" i="6"/>
  <c r="G27" i="6"/>
  <c r="Y29" i="6"/>
  <c r="X29" i="6"/>
  <c r="Z29" i="6"/>
  <c r="AA29" i="6"/>
  <c r="AA21" i="6"/>
  <c r="H29" i="6"/>
  <c r="S28" i="6"/>
  <c r="X30" i="6" s="1"/>
  <c r="Y22" i="6"/>
  <c r="X22" i="6"/>
  <c r="AA22" i="6"/>
  <c r="Z22" i="6"/>
  <c r="Y34" i="5"/>
  <c r="X34" i="5"/>
  <c r="AA34" i="5"/>
  <c r="Z34" i="5"/>
  <c r="G29" i="6" l="1"/>
  <c r="Y30" i="6"/>
  <c r="X37" i="6"/>
  <c r="Y37" i="6"/>
  <c r="H37" i="6"/>
  <c r="Y29" i="5"/>
  <c r="X37" i="5"/>
  <c r="H37" i="5"/>
  <c r="G37" i="5"/>
  <c r="X30" i="5"/>
  <c r="Y30" i="5"/>
  <c r="Z27" i="5"/>
  <c r="J34" i="5"/>
  <c r="G30" i="5"/>
  <c r="H30" i="5"/>
  <c r="Y27" i="5"/>
  <c r="H34" i="5"/>
  <c r="Y37" i="5"/>
  <c r="X27" i="6"/>
  <c r="Y27" i="6"/>
  <c r="J29" i="6"/>
  <c r="Z27" i="6"/>
  <c r="G34" i="5"/>
  <c r="X29" i="5"/>
  <c r="Z29" i="5"/>
  <c r="AA29" i="5"/>
  <c r="Y28" i="5"/>
  <c r="X28" i="5"/>
  <c r="Z28" i="5"/>
  <c r="AA28" i="5"/>
  <c r="G28" i="5"/>
  <c r="J28" i="5"/>
  <c r="H28" i="5"/>
  <c r="I28" i="5"/>
  <c r="AA28" i="6"/>
  <c r="Z28" i="6"/>
  <c r="Y28" i="6"/>
  <c r="X28" i="6"/>
  <c r="G34" i="6"/>
  <c r="J34" i="6"/>
  <c r="H34" i="6"/>
  <c r="I34" i="6"/>
  <c r="J28" i="6"/>
  <c r="I28" i="6"/>
  <c r="H28" i="6"/>
  <c r="G28" i="6"/>
  <c r="AA36" i="6"/>
  <c r="Z36" i="6"/>
  <c r="Y36" i="6"/>
  <c r="X36" i="6"/>
  <c r="J36" i="6"/>
  <c r="I36" i="6"/>
  <c r="H36" i="6"/>
  <c r="G36" i="6"/>
  <c r="AA34" i="6"/>
  <c r="Z34" i="6"/>
  <c r="Y34" i="6"/>
  <c r="X34" i="6"/>
  <c r="Y35" i="5" l="1"/>
  <c r="X35" i="5"/>
  <c r="Z35" i="5"/>
  <c r="AA35" i="5"/>
  <c r="AA36" i="5"/>
  <c r="Z36" i="5"/>
  <c r="X36" i="5"/>
  <c r="J35" i="5"/>
  <c r="G35" i="5"/>
  <c r="I35" i="5"/>
  <c r="H35" i="5"/>
  <c r="AA35" i="6"/>
  <c r="Z35" i="6"/>
  <c r="Y35" i="6"/>
  <c r="X35" i="6"/>
  <c r="I35" i="6"/>
  <c r="J35" i="6"/>
  <c r="H35" i="6"/>
  <c r="G35" i="6"/>
  <c r="G27" i="5" l="1"/>
  <c r="H27" i="5"/>
  <c r="I27" i="5"/>
  <c r="J27" i="5"/>
</calcChain>
</file>

<file path=xl/sharedStrings.xml><?xml version="1.0" encoding="utf-8"?>
<sst xmlns="http://schemas.openxmlformats.org/spreadsheetml/2006/main" count="275" uniqueCount="39">
  <si>
    <t>Control</t>
  </si>
  <si>
    <t>Weight</t>
  </si>
  <si>
    <t>AR</t>
  </si>
  <si>
    <t>Average</t>
  </si>
  <si>
    <t>Max</t>
  </si>
  <si>
    <t>Min</t>
  </si>
  <si>
    <t>n/a</t>
  </si>
  <si>
    <t>25M</t>
  </si>
  <si>
    <t>Test</t>
  </si>
  <si>
    <t>Sample</t>
  </si>
  <si>
    <t>StDev</t>
  </si>
  <si>
    <t>Day 0</t>
  </si>
  <si>
    <t>Day 28</t>
  </si>
  <si>
    <t>Weight Loss</t>
  </si>
  <si>
    <t>Weight Loss - Wash Adjusted</t>
  </si>
  <si>
    <t>Corrosion Rate (mpy)</t>
  </si>
  <si>
    <t>Corrosion Rate (mm/y)</t>
  </si>
  <si>
    <t>CR</t>
  </si>
  <si>
    <t>Corrosion Rate</t>
  </si>
  <si>
    <t>K</t>
  </si>
  <si>
    <t>Constant</t>
  </si>
  <si>
    <t>3.45*10^6 mpy</t>
  </si>
  <si>
    <t>8.76*10^4 mm/y</t>
  </si>
  <si>
    <t>T</t>
  </si>
  <si>
    <t>Time of exposure</t>
  </si>
  <si>
    <t>days</t>
  </si>
  <si>
    <t>hours</t>
  </si>
  <si>
    <t>A</t>
  </si>
  <si>
    <t>Area in cm2</t>
  </si>
  <si>
    <t>one surface</t>
  </si>
  <si>
    <t>two surfaces</t>
  </si>
  <si>
    <t>W</t>
  </si>
  <si>
    <t>Mass loss in grams</t>
  </si>
  <si>
    <t>D</t>
  </si>
  <si>
    <t>Density on g/cm3</t>
  </si>
  <si>
    <t>Corrosion rate formula</t>
  </si>
  <si>
    <t>CR = (K*W)/(A*T*D)</t>
  </si>
  <si>
    <t>* K value changes based on A units</t>
  </si>
  <si>
    <t>Carbon Steel 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</si>
</sst>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CAB22-8EE0-46F3-AE1C-AE383F2A9A47}">
  <dimension ref="A1:I21"/>
  <sheetViews>
    <sheetView workbookViewId="0">
      <selection activeCell="L8" sqref="L8"/>
    </sheetView>
  </sheetViews>
  <sheetFormatPr defaultRowHeight="15" x14ac:dyDescent="0.25"/>
  <sheetData>
    <row r="1" spans="1:9" ht="15.75" thickBot="1" x14ac:dyDescent="0.3">
      <c r="A1" s="2" t="s">
        <v>0</v>
      </c>
      <c r="B1" s="34" t="s">
        <v>1</v>
      </c>
      <c r="C1" s="35"/>
      <c r="D1" s="35"/>
      <c r="E1" s="35"/>
      <c r="F1" s="36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3.6363099999999999</v>
      </c>
      <c r="C3" s="7">
        <v>3.6362399999999999</v>
      </c>
      <c r="D3" s="7">
        <v>3.6362399999999999</v>
      </c>
      <c r="E3" s="7">
        <v>3.6362000000000001</v>
      </c>
      <c r="F3" s="9">
        <v>3.6362999999999999</v>
      </c>
      <c r="G3" s="7">
        <f>AVERAGE(B3:F3)</f>
        <v>3.6362580000000002</v>
      </c>
      <c r="H3" s="7">
        <f>MAX(B3:F3)</f>
        <v>3.6363099999999999</v>
      </c>
      <c r="I3" s="7">
        <f>MIN(B3:F3)</f>
        <v>3.6362000000000001</v>
      </c>
    </row>
    <row r="4" spans="1:9" x14ac:dyDescent="0.25">
      <c r="A4" s="4">
        <v>2</v>
      </c>
      <c r="B4" s="8">
        <v>3.6152700000000002</v>
      </c>
      <c r="C4" s="8">
        <v>3.61517</v>
      </c>
      <c r="D4" s="8">
        <v>3.6151900000000001</v>
      </c>
      <c r="E4" s="8">
        <v>3.6151800000000001</v>
      </c>
      <c r="F4" s="10">
        <v>3.6152700000000002</v>
      </c>
      <c r="G4" s="8">
        <f t="shared" ref="G4:G8" si="0">AVERAGE(B4:F4)</f>
        <v>3.6152160000000002</v>
      </c>
      <c r="H4" s="8">
        <f t="shared" ref="H4:H9" si="1">MAX(B4:F4)</f>
        <v>3.6152700000000002</v>
      </c>
      <c r="I4" s="8">
        <f t="shared" ref="I4:I9" si="2">MIN(B4:F4)</f>
        <v>3.61517</v>
      </c>
    </row>
    <row r="5" spans="1:9" x14ac:dyDescent="0.25">
      <c r="A5" s="4">
        <v>3</v>
      </c>
      <c r="B5" s="8">
        <v>3.6395499999999998</v>
      </c>
      <c r="C5" s="8">
        <v>3.6395</v>
      </c>
      <c r="D5" s="8">
        <v>3.6394899999999999</v>
      </c>
      <c r="E5" s="8">
        <v>3.6394600000000001</v>
      </c>
      <c r="F5" s="10">
        <v>3.6395599999999999</v>
      </c>
      <c r="G5" s="8">
        <f t="shared" si="0"/>
        <v>3.6395119999999999</v>
      </c>
      <c r="H5" s="8">
        <f t="shared" si="1"/>
        <v>3.6395599999999999</v>
      </c>
      <c r="I5" s="8">
        <f t="shared" si="2"/>
        <v>3.6394600000000001</v>
      </c>
    </row>
    <row r="6" spans="1:9" x14ac:dyDescent="0.25">
      <c r="A6" s="4">
        <v>4</v>
      </c>
      <c r="B6" s="8">
        <v>3.6255000000000002</v>
      </c>
      <c r="C6" s="8">
        <v>3.62547</v>
      </c>
      <c r="D6" s="8">
        <v>3.6254599999999999</v>
      </c>
      <c r="E6" s="8">
        <v>3.6254599999999999</v>
      </c>
      <c r="F6" s="10">
        <v>3.6255500000000001</v>
      </c>
      <c r="G6" s="8">
        <f t="shared" si="0"/>
        <v>3.6254879999999998</v>
      </c>
      <c r="H6" s="8">
        <f t="shared" si="1"/>
        <v>3.6255500000000001</v>
      </c>
      <c r="I6" s="8">
        <f t="shared" si="2"/>
        <v>3.6254599999999999</v>
      </c>
    </row>
    <row r="7" spans="1:9" x14ac:dyDescent="0.25">
      <c r="A7" s="4">
        <v>5</v>
      </c>
      <c r="B7" s="8">
        <v>3.6237400000000002</v>
      </c>
      <c r="C7" s="8">
        <v>3.6237300000000001</v>
      </c>
      <c r="D7" s="8">
        <v>3.6236899999999999</v>
      </c>
      <c r="E7" s="8">
        <v>3.62371</v>
      </c>
      <c r="F7" s="10">
        <v>3.6238199999999998</v>
      </c>
      <c r="G7" s="8">
        <f t="shared" si="0"/>
        <v>3.6237379999999995</v>
      </c>
      <c r="H7" s="8">
        <f t="shared" si="1"/>
        <v>3.6238199999999998</v>
      </c>
      <c r="I7" s="8">
        <f t="shared" si="2"/>
        <v>3.6236899999999999</v>
      </c>
    </row>
    <row r="8" spans="1:9" x14ac:dyDescent="0.25">
      <c r="A8" s="4">
        <v>6</v>
      </c>
      <c r="B8" s="8">
        <v>3.6255500000000001</v>
      </c>
      <c r="C8" s="8">
        <v>3.6255299999999999</v>
      </c>
      <c r="D8" s="8">
        <v>3.6255299999999999</v>
      </c>
      <c r="E8" s="8">
        <v>3.6255299999999999</v>
      </c>
      <c r="F8" s="10">
        <v>3.6256400000000002</v>
      </c>
      <c r="G8" s="8">
        <f t="shared" si="0"/>
        <v>3.6255559999999996</v>
      </c>
      <c r="H8" s="8">
        <f t="shared" si="1"/>
        <v>3.6256400000000002</v>
      </c>
      <c r="I8" s="8">
        <f t="shared" si="2"/>
        <v>3.6255299999999999</v>
      </c>
    </row>
    <row r="9" spans="1:9" x14ac:dyDescent="0.25">
      <c r="A9" s="4">
        <v>7</v>
      </c>
      <c r="B9" s="8">
        <v>3.62405</v>
      </c>
      <c r="C9" s="8">
        <v>3.6240600000000001</v>
      </c>
      <c r="D9" s="8">
        <v>3.6240199999999998</v>
      </c>
      <c r="E9" s="8">
        <v>3.6240299999999999</v>
      </c>
      <c r="F9" s="10">
        <v>3.6241099999999999</v>
      </c>
      <c r="G9" s="8">
        <f>AVERAGE(B9:F9)</f>
        <v>3.6240539999999997</v>
      </c>
      <c r="H9" s="8">
        <f t="shared" si="1"/>
        <v>3.6241099999999999</v>
      </c>
      <c r="I9" s="8">
        <f t="shared" si="2"/>
        <v>3.6240199999999998</v>
      </c>
    </row>
    <row r="10" spans="1:9" x14ac:dyDescent="0.25">
      <c r="A10" s="4">
        <v>8</v>
      </c>
      <c r="B10" s="8" t="s">
        <v>6</v>
      </c>
      <c r="C10" s="8" t="s">
        <v>6</v>
      </c>
      <c r="D10" s="8" t="s">
        <v>6</v>
      </c>
      <c r="E10" s="8" t="s">
        <v>6</v>
      </c>
      <c r="F10" s="10" t="s">
        <v>6</v>
      </c>
      <c r="G10" s="10" t="s">
        <v>6</v>
      </c>
      <c r="H10" s="10" t="s">
        <v>6</v>
      </c>
      <c r="I10" s="8" t="s">
        <v>6</v>
      </c>
    </row>
    <row r="11" spans="1:9" ht="15.75" thickBot="1" x14ac:dyDescent="0.3">
      <c r="A11" s="6"/>
      <c r="B11" s="6"/>
      <c r="C11" s="6"/>
      <c r="D11" s="6"/>
      <c r="E11" s="6"/>
      <c r="F11" s="6"/>
    </row>
    <row r="12" spans="1:9" ht="15.75" thickBot="1" x14ac:dyDescent="0.3">
      <c r="A12" s="2" t="s">
        <v>0</v>
      </c>
      <c r="B12" s="37" t="s">
        <v>1</v>
      </c>
      <c r="C12" s="38"/>
      <c r="D12" s="38"/>
      <c r="E12" s="38"/>
      <c r="F12" s="39"/>
    </row>
    <row r="13" spans="1:9" ht="15.75" thickBot="1" x14ac:dyDescent="0.3">
      <c r="A13" s="2" t="s">
        <v>7</v>
      </c>
      <c r="B13" s="2">
        <v>1</v>
      </c>
      <c r="C13" s="2">
        <v>2</v>
      </c>
      <c r="D13" s="2">
        <v>3</v>
      </c>
      <c r="E13" s="2">
        <v>4</v>
      </c>
      <c r="F13" s="5">
        <v>5</v>
      </c>
      <c r="G13" s="12" t="s">
        <v>3</v>
      </c>
      <c r="H13" s="13" t="s">
        <v>4</v>
      </c>
      <c r="I13" s="13" t="s">
        <v>5</v>
      </c>
    </row>
    <row r="14" spans="1:9" x14ac:dyDescent="0.25">
      <c r="A14" s="3">
        <v>1</v>
      </c>
      <c r="B14" s="7">
        <v>3.5097700000000001</v>
      </c>
      <c r="C14" s="7">
        <v>3.5097499999999999</v>
      </c>
      <c r="D14" s="7">
        <v>3.5097399999999999</v>
      </c>
      <c r="E14" s="7">
        <v>3.5097299999999998</v>
      </c>
      <c r="F14" s="7">
        <v>3.5097299999999998</v>
      </c>
      <c r="G14" s="7">
        <f>AVERAGE(B14:F14)</f>
        <v>3.509744</v>
      </c>
      <c r="H14" s="7">
        <f>MAX(B14:F14)</f>
        <v>3.5097700000000001</v>
      </c>
      <c r="I14" s="7">
        <f>MIN(B14:F14)</f>
        <v>3.5097299999999998</v>
      </c>
    </row>
    <row r="15" spans="1:9" x14ac:dyDescent="0.25">
      <c r="A15" s="4">
        <v>2</v>
      </c>
      <c r="B15" s="8">
        <v>3.5222099999999998</v>
      </c>
      <c r="C15" s="8">
        <v>3.5222099999999998</v>
      </c>
      <c r="D15" s="8">
        <v>3.5221800000000001</v>
      </c>
      <c r="E15" s="8">
        <v>3.5221900000000002</v>
      </c>
      <c r="F15" s="8">
        <v>3.5222000000000002</v>
      </c>
      <c r="G15" s="8">
        <f t="shared" ref="G15:G19" si="3">AVERAGE(B15:F15)</f>
        <v>3.5221980000000004</v>
      </c>
      <c r="H15" s="8">
        <f t="shared" ref="H15:H20" si="4">MAX(B15:F15)</f>
        <v>3.5222099999999998</v>
      </c>
      <c r="I15" s="8">
        <f t="shared" ref="I15:I20" si="5">MIN(B15:F15)</f>
        <v>3.5221800000000001</v>
      </c>
    </row>
    <row r="16" spans="1:9" x14ac:dyDescent="0.25">
      <c r="A16" s="4">
        <v>3</v>
      </c>
      <c r="B16" s="8">
        <v>3.5151300000000001</v>
      </c>
      <c r="C16" s="8">
        <v>3.5150999999999999</v>
      </c>
      <c r="D16" s="8">
        <v>3.5150899999999998</v>
      </c>
      <c r="E16" s="8">
        <v>3.5150999999999999</v>
      </c>
      <c r="F16" s="8">
        <v>3.51512</v>
      </c>
      <c r="G16" s="8">
        <f t="shared" si="3"/>
        <v>3.5151080000000001</v>
      </c>
      <c r="H16" s="8">
        <f t="shared" si="4"/>
        <v>3.5151300000000001</v>
      </c>
      <c r="I16" s="8">
        <f t="shared" si="5"/>
        <v>3.5150899999999998</v>
      </c>
    </row>
    <row r="17" spans="1:9" x14ac:dyDescent="0.25">
      <c r="A17" s="4">
        <v>4</v>
      </c>
      <c r="B17" s="8">
        <v>3.5211999999999999</v>
      </c>
      <c r="C17" s="8">
        <v>3.5211899999999998</v>
      </c>
      <c r="D17" s="8">
        <v>3.5211999999999999</v>
      </c>
      <c r="E17" s="8">
        <v>3.52122</v>
      </c>
      <c r="F17" s="8">
        <v>3.52122</v>
      </c>
      <c r="G17" s="8">
        <f t="shared" si="3"/>
        <v>3.5212060000000003</v>
      </c>
      <c r="H17" s="8">
        <f t="shared" si="4"/>
        <v>3.52122</v>
      </c>
      <c r="I17" s="8">
        <f t="shared" si="5"/>
        <v>3.5211899999999998</v>
      </c>
    </row>
    <row r="18" spans="1:9" x14ac:dyDescent="0.25">
      <c r="A18" s="4">
        <v>5</v>
      </c>
      <c r="B18" s="8">
        <v>3.5464099999999998</v>
      </c>
      <c r="C18" s="8">
        <v>3.5464199999999999</v>
      </c>
      <c r="D18" s="8">
        <v>3.5464099999999998</v>
      </c>
      <c r="E18" s="8">
        <v>3.5463800000000001</v>
      </c>
      <c r="F18" s="8">
        <v>3.5464000000000002</v>
      </c>
      <c r="G18" s="8">
        <f t="shared" si="3"/>
        <v>3.5464039999999999</v>
      </c>
      <c r="H18" s="8">
        <f t="shared" si="4"/>
        <v>3.5464199999999999</v>
      </c>
      <c r="I18" s="8">
        <f t="shared" si="5"/>
        <v>3.5463800000000001</v>
      </c>
    </row>
    <row r="19" spans="1:9" x14ac:dyDescent="0.25">
      <c r="A19" s="4">
        <v>6</v>
      </c>
      <c r="B19" s="8">
        <v>3.5048400000000002</v>
      </c>
      <c r="C19" s="8">
        <v>3.5047999999999999</v>
      </c>
      <c r="D19" s="8">
        <v>3.50481</v>
      </c>
      <c r="E19" s="8">
        <v>3.50482</v>
      </c>
      <c r="F19" s="8">
        <v>3.5047999999999999</v>
      </c>
      <c r="G19" s="8">
        <f t="shared" si="3"/>
        <v>3.5048140000000005</v>
      </c>
      <c r="H19" s="8">
        <f t="shared" si="4"/>
        <v>3.5048400000000002</v>
      </c>
      <c r="I19" s="8">
        <f t="shared" si="5"/>
        <v>3.5047999999999999</v>
      </c>
    </row>
    <row r="20" spans="1:9" x14ac:dyDescent="0.25">
      <c r="A20" s="4">
        <v>7</v>
      </c>
      <c r="B20" s="8">
        <v>3.5423</v>
      </c>
      <c r="C20" s="8">
        <v>3.5422699999999998</v>
      </c>
      <c r="D20" s="8">
        <v>3.5422600000000002</v>
      </c>
      <c r="E20" s="8">
        <v>3.5422899999999999</v>
      </c>
      <c r="F20" s="8">
        <v>3.5422799999999999</v>
      </c>
      <c r="G20" s="8">
        <f>AVERAGE(B20:F20)</f>
        <v>3.5422799999999994</v>
      </c>
      <c r="H20" s="8">
        <f t="shared" si="4"/>
        <v>3.5423</v>
      </c>
      <c r="I20" s="8">
        <f t="shared" si="5"/>
        <v>3.5422600000000002</v>
      </c>
    </row>
    <row r="21" spans="1:9" x14ac:dyDescent="0.25">
      <c r="A21" s="4">
        <v>8</v>
      </c>
      <c r="B21" s="8" t="s">
        <v>6</v>
      </c>
      <c r="C21" s="8" t="s">
        <v>6</v>
      </c>
      <c r="D21" s="8" t="s">
        <v>6</v>
      </c>
      <c r="E21" s="8" t="s">
        <v>6</v>
      </c>
      <c r="F21" s="8" t="s">
        <v>6</v>
      </c>
      <c r="G21" s="8" t="s">
        <v>6</v>
      </c>
      <c r="H21" s="8" t="s">
        <v>6</v>
      </c>
      <c r="I21" s="8" t="s">
        <v>6</v>
      </c>
    </row>
  </sheetData>
  <mergeCells count="2">
    <mergeCell ref="B1:F1"/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9DD81-A2BD-450D-9F2B-3D656DFE4BC7}">
  <dimension ref="A1:I11"/>
  <sheetViews>
    <sheetView workbookViewId="0">
      <selection activeCell="B3" sqref="B3:F5"/>
    </sheetView>
  </sheetViews>
  <sheetFormatPr defaultRowHeight="15" x14ac:dyDescent="0.25"/>
  <sheetData>
    <row r="1" spans="1:9" ht="15.75" thickBot="1" x14ac:dyDescent="0.3">
      <c r="A1" s="2" t="s">
        <v>0</v>
      </c>
      <c r="B1" s="34" t="s">
        <v>1</v>
      </c>
      <c r="C1" s="35"/>
      <c r="D1" s="35"/>
      <c r="E1" s="35"/>
      <c r="F1" s="36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4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3.5718200000000002</v>
      </c>
      <c r="C3" s="7">
        <v>3.5718100000000002</v>
      </c>
      <c r="D3" s="7">
        <v>3.5717699999999999</v>
      </c>
      <c r="E3" s="7">
        <v>3.5717699999999999</v>
      </c>
      <c r="F3" s="9">
        <v>3.57178</v>
      </c>
      <c r="G3" s="7">
        <f>AVERAGE(B3:F3)</f>
        <v>3.57179</v>
      </c>
      <c r="H3" s="7">
        <f>MAX(B3:F3)</f>
        <v>3.5718200000000002</v>
      </c>
      <c r="I3" s="7">
        <f>MIN(B3:F3)</f>
        <v>3.5717699999999999</v>
      </c>
    </row>
    <row r="4" spans="1:9" x14ac:dyDescent="0.25">
      <c r="A4" s="4">
        <v>2</v>
      </c>
      <c r="B4" s="8">
        <v>3.5377200000000002</v>
      </c>
      <c r="C4" s="8">
        <v>3.53775</v>
      </c>
      <c r="D4" s="8">
        <v>3.53776</v>
      </c>
      <c r="E4" s="8">
        <v>3.53776</v>
      </c>
      <c r="F4" s="10">
        <v>3.5377000000000001</v>
      </c>
      <c r="G4" s="7">
        <f t="shared" ref="G4:G5" si="0">AVERAGE(B4:F4)</f>
        <v>3.537738</v>
      </c>
      <c r="H4" s="7">
        <f t="shared" ref="H4:H5" si="1">MAX(B4:F4)</f>
        <v>3.53776</v>
      </c>
      <c r="I4" s="7">
        <f t="shared" ref="I4:I5" si="2">MIN(B4:F4)</f>
        <v>3.5377000000000001</v>
      </c>
    </row>
    <row r="5" spans="1:9" x14ac:dyDescent="0.25">
      <c r="A5" s="4">
        <v>3</v>
      </c>
      <c r="B5" s="8">
        <v>3.5676700000000001</v>
      </c>
      <c r="C5" s="8">
        <v>3.5676299999999999</v>
      </c>
      <c r="D5" s="8">
        <v>3.5676999999999999</v>
      </c>
      <c r="E5" s="8">
        <v>3.5677300000000001</v>
      </c>
      <c r="F5" s="10">
        <v>3.5677099999999999</v>
      </c>
      <c r="G5" s="7">
        <f t="shared" si="0"/>
        <v>3.5676879999999995</v>
      </c>
      <c r="H5" s="7">
        <f t="shared" si="1"/>
        <v>3.5677300000000001</v>
      </c>
      <c r="I5" s="7">
        <f t="shared" si="2"/>
        <v>3.5676299999999999</v>
      </c>
    </row>
    <row r="6" spans="1:9" ht="15.75" thickBot="1" x14ac:dyDescent="0.3"/>
    <row r="7" spans="1:9" ht="15.75" thickBot="1" x14ac:dyDescent="0.3">
      <c r="A7" s="2" t="s">
        <v>0</v>
      </c>
      <c r="B7" s="37" t="s">
        <v>1</v>
      </c>
      <c r="C7" s="38"/>
      <c r="D7" s="38"/>
      <c r="E7" s="38"/>
      <c r="F7" s="39"/>
    </row>
    <row r="8" spans="1:9" ht="15.75" thickBot="1" x14ac:dyDescent="0.3">
      <c r="A8" s="2" t="s">
        <v>7</v>
      </c>
      <c r="B8" s="2">
        <v>1</v>
      </c>
      <c r="C8" s="2">
        <v>2</v>
      </c>
      <c r="D8" s="2">
        <v>3</v>
      </c>
      <c r="E8" s="2">
        <v>4</v>
      </c>
      <c r="F8" s="5">
        <v>5</v>
      </c>
      <c r="G8" s="12" t="s">
        <v>3</v>
      </c>
      <c r="H8" s="13" t="s">
        <v>4</v>
      </c>
      <c r="I8" s="13" t="s">
        <v>5</v>
      </c>
    </row>
    <row r="9" spans="1:9" x14ac:dyDescent="0.25">
      <c r="A9" s="3">
        <v>1</v>
      </c>
      <c r="B9" s="7">
        <v>3.4407100000000002</v>
      </c>
      <c r="C9" s="7">
        <v>3.4406400000000001</v>
      </c>
      <c r="D9" s="7">
        <v>3.4407000000000001</v>
      </c>
      <c r="E9" s="7">
        <v>3.4405800000000002</v>
      </c>
      <c r="F9" s="7">
        <v>3.4407100000000002</v>
      </c>
      <c r="G9" s="7">
        <f>AVERAGE(B9:F9)</f>
        <v>3.4406680000000001</v>
      </c>
      <c r="H9" s="7">
        <f>MAX(B9:F9)</f>
        <v>3.4407100000000002</v>
      </c>
      <c r="I9" s="7">
        <f>MIN(B9:F9)</f>
        <v>3.4405800000000002</v>
      </c>
    </row>
    <row r="10" spans="1:9" x14ac:dyDescent="0.25">
      <c r="A10" s="4">
        <v>2</v>
      </c>
      <c r="B10" s="8">
        <v>3.4495399999999998</v>
      </c>
      <c r="C10" s="8">
        <v>3.4495499999999999</v>
      </c>
      <c r="D10" s="8">
        <v>3.4495200000000001</v>
      </c>
      <c r="E10" s="8">
        <v>3.44957</v>
      </c>
      <c r="F10" s="8">
        <v>3.4496099999999998</v>
      </c>
      <c r="G10" s="7">
        <f t="shared" ref="G10:G11" si="3">AVERAGE(B10:F10)</f>
        <v>3.4495579999999997</v>
      </c>
      <c r="H10" s="7">
        <f t="shared" ref="H10:H11" si="4">MAX(B10:F10)</f>
        <v>3.4496099999999998</v>
      </c>
      <c r="I10" s="7">
        <f t="shared" ref="I10:I11" si="5">MIN(B10:F10)</f>
        <v>3.4495200000000001</v>
      </c>
    </row>
    <row r="11" spans="1:9" x14ac:dyDescent="0.25">
      <c r="A11" s="4">
        <v>3</v>
      </c>
      <c r="B11" s="8">
        <v>3.4342999999999999</v>
      </c>
      <c r="C11" s="8">
        <v>3.4342899999999998</v>
      </c>
      <c r="D11" s="8">
        <v>3.4342700000000002</v>
      </c>
      <c r="E11" s="8">
        <v>3.4342800000000002</v>
      </c>
      <c r="F11" s="8">
        <v>3.4342999999999999</v>
      </c>
      <c r="G11" s="7">
        <f t="shared" si="3"/>
        <v>3.434288</v>
      </c>
      <c r="H11" s="7">
        <f t="shared" si="4"/>
        <v>3.4342999999999999</v>
      </c>
      <c r="I11" s="7">
        <f t="shared" si="5"/>
        <v>3.4342700000000002</v>
      </c>
    </row>
  </sheetData>
  <mergeCells count="2">
    <mergeCell ref="B1:F1"/>
    <mergeCell ref="B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06918-6351-4DC1-BE8A-C7487261FC78}">
  <dimension ref="A1:AA37"/>
  <sheetViews>
    <sheetView zoomScaleNormal="100" workbookViewId="0">
      <selection activeCell="O35" sqref="O35"/>
    </sheetView>
  </sheetViews>
  <sheetFormatPr defaultRowHeight="15" x14ac:dyDescent="0.25"/>
  <cols>
    <col min="12" max="12" width="3.28515625" customWidth="1"/>
    <col min="15" max="15" width="13.5703125" bestFit="1" customWidth="1"/>
    <col min="16" max="16" width="18" bestFit="1" customWidth="1"/>
    <col min="25" max="25" width="12" bestFit="1" customWidth="1"/>
  </cols>
  <sheetData>
    <row r="1" spans="1:27" ht="15.75" thickBot="1" x14ac:dyDescent="0.3">
      <c r="A1" s="15" t="s">
        <v>9</v>
      </c>
      <c r="B1" s="43" t="s">
        <v>11</v>
      </c>
      <c r="C1" s="44"/>
      <c r="D1" s="44"/>
      <c r="E1" s="44"/>
      <c r="F1" s="45"/>
      <c r="G1" s="15"/>
      <c r="H1" s="19"/>
      <c r="I1" s="6"/>
      <c r="J1" s="6"/>
      <c r="R1" s="15" t="s">
        <v>9</v>
      </c>
      <c r="S1" s="43" t="s">
        <v>11</v>
      </c>
      <c r="T1" s="44"/>
      <c r="U1" s="44"/>
      <c r="V1" s="44"/>
      <c r="W1" s="45"/>
      <c r="X1" s="15"/>
      <c r="Y1" s="19"/>
      <c r="Z1" s="6"/>
      <c r="AA1" s="6"/>
    </row>
    <row r="2" spans="1:27" ht="15.75" thickBot="1" x14ac:dyDescent="0.3">
      <c r="A2" s="15" t="s">
        <v>2</v>
      </c>
      <c r="B2" s="16">
        <v>1</v>
      </c>
      <c r="C2" s="17">
        <v>2</v>
      </c>
      <c r="D2" s="17">
        <v>3</v>
      </c>
      <c r="E2" s="17">
        <v>4</v>
      </c>
      <c r="F2" s="18">
        <v>5</v>
      </c>
      <c r="G2" s="20" t="s">
        <v>3</v>
      </c>
      <c r="H2" s="21" t="s">
        <v>10</v>
      </c>
      <c r="I2" s="21" t="s">
        <v>4</v>
      </c>
      <c r="J2" s="22" t="s">
        <v>5</v>
      </c>
      <c r="L2" s="23" t="s">
        <v>17</v>
      </c>
      <c r="M2" s="46" t="s">
        <v>18</v>
      </c>
      <c r="N2" s="47"/>
      <c r="O2" s="28"/>
      <c r="P2" s="29" t="s">
        <v>37</v>
      </c>
      <c r="R2" s="15" t="s">
        <v>7</v>
      </c>
      <c r="S2" s="16">
        <v>1</v>
      </c>
      <c r="T2" s="17">
        <v>2</v>
      </c>
      <c r="U2" s="17">
        <v>3</v>
      </c>
      <c r="V2" s="17">
        <v>4</v>
      </c>
      <c r="W2" s="18">
        <v>5</v>
      </c>
      <c r="X2" s="20" t="s">
        <v>3</v>
      </c>
      <c r="Y2" s="21" t="s">
        <v>10</v>
      </c>
      <c r="Z2" s="21" t="s">
        <v>4</v>
      </c>
      <c r="AA2" s="22" t="s">
        <v>5</v>
      </c>
    </row>
    <row r="3" spans="1:27" x14ac:dyDescent="0.25">
      <c r="A3" s="3">
        <v>1</v>
      </c>
      <c r="B3" s="7">
        <v>3.6363099999999999</v>
      </c>
      <c r="C3" s="7">
        <v>3.6362399999999999</v>
      </c>
      <c r="D3" s="7">
        <v>3.6362399999999999</v>
      </c>
      <c r="E3" s="7">
        <v>3.6362000000000001</v>
      </c>
      <c r="F3" s="9">
        <v>3.6362999999999999</v>
      </c>
      <c r="G3" s="3">
        <f>AVERAGE(B3:F3)</f>
        <v>3.6362580000000002</v>
      </c>
      <c r="H3" s="3">
        <f>STDEV(B3:F3)</f>
        <v>4.6043457732820485E-5</v>
      </c>
      <c r="I3" s="3">
        <f>MAX(B3:F3)</f>
        <v>3.6363099999999999</v>
      </c>
      <c r="J3" s="3">
        <f>MIN(B3:F3)</f>
        <v>3.6362000000000001</v>
      </c>
      <c r="L3" s="54" t="s">
        <v>19</v>
      </c>
      <c r="M3" s="56" t="s">
        <v>20</v>
      </c>
      <c r="N3" s="57"/>
      <c r="O3" s="25" t="s">
        <v>21</v>
      </c>
      <c r="P3" s="25" t="s">
        <v>22</v>
      </c>
      <c r="R3" s="3">
        <v>1</v>
      </c>
      <c r="S3" s="7">
        <v>3.5097700000000001</v>
      </c>
      <c r="T3" s="7">
        <v>3.5097499999999999</v>
      </c>
      <c r="U3" s="7">
        <v>3.5097399999999999</v>
      </c>
      <c r="V3" s="7">
        <v>3.5097299999999998</v>
      </c>
      <c r="W3" s="7">
        <v>3.5097299999999998</v>
      </c>
      <c r="X3" s="3">
        <f>AVERAGE(S3:W3)</f>
        <v>3.509744</v>
      </c>
      <c r="Y3" s="3">
        <f>STDEV(S3:W3)</f>
        <v>1.6733200530791134E-5</v>
      </c>
      <c r="Z3" s="3">
        <f>MAX(S3:W3)</f>
        <v>3.5097700000000001</v>
      </c>
      <c r="AA3" s="3">
        <f>MIN(S3:W3)</f>
        <v>3.5097299999999998</v>
      </c>
    </row>
    <row r="4" spans="1:27" ht="15.75" thickBot="1" x14ac:dyDescent="0.3">
      <c r="A4" s="4">
        <v>2</v>
      </c>
      <c r="B4" s="8">
        <v>3.6152700000000002</v>
      </c>
      <c r="C4" s="8">
        <v>3.61517</v>
      </c>
      <c r="D4" s="8">
        <v>3.6151900000000001</v>
      </c>
      <c r="E4" s="8">
        <v>3.6151800000000001</v>
      </c>
      <c r="F4" s="10">
        <v>3.6152700000000002</v>
      </c>
      <c r="G4" s="3">
        <f t="shared" ref="G4:G5" si="0">AVERAGE(B4:F4)</f>
        <v>3.6152160000000002</v>
      </c>
      <c r="H4" s="3">
        <f t="shared" ref="H4:H5" si="1">STDEV(B4:F4)</f>
        <v>4.9799598392040402E-5</v>
      </c>
      <c r="I4" s="3">
        <f t="shared" ref="I4:I5" si="2">MAX(B4:F4)</f>
        <v>3.6152700000000002</v>
      </c>
      <c r="J4" s="3">
        <f t="shared" ref="J4:J5" si="3">MIN(B4:F4)</f>
        <v>3.61517</v>
      </c>
      <c r="L4" s="55"/>
      <c r="M4" s="58"/>
      <c r="N4" s="59"/>
      <c r="O4" s="26">
        <v>3450000</v>
      </c>
      <c r="P4" s="26">
        <v>87600</v>
      </c>
      <c r="R4" s="4">
        <v>2</v>
      </c>
      <c r="S4" s="8">
        <v>3.5222099999999998</v>
      </c>
      <c r="T4" s="8">
        <v>3.5222099999999998</v>
      </c>
      <c r="U4" s="8">
        <v>3.5221800000000001</v>
      </c>
      <c r="V4" s="8">
        <v>3.5221900000000002</v>
      </c>
      <c r="W4" s="8">
        <v>3.5222000000000002</v>
      </c>
      <c r="X4" s="3">
        <f t="shared" ref="X4:X5" si="4">AVERAGE(S4:W4)</f>
        <v>3.5221980000000004</v>
      </c>
      <c r="Y4" s="3">
        <f t="shared" ref="Y4:Y5" si="5">STDEV(S4:W4)</f>
        <v>1.3038404810286354E-5</v>
      </c>
      <c r="Z4" s="3">
        <f t="shared" ref="Z4:Z5" si="6">MAX(S4:W4)</f>
        <v>3.5222099999999998</v>
      </c>
      <c r="AA4" s="3">
        <f t="shared" ref="AA4:AA5" si="7">MIN(S4:W4)</f>
        <v>3.5221800000000001</v>
      </c>
    </row>
    <row r="5" spans="1:27" x14ac:dyDescent="0.25">
      <c r="A5" s="4">
        <v>3</v>
      </c>
      <c r="B5" s="8">
        <v>3.6395499999999998</v>
      </c>
      <c r="C5" s="8">
        <v>3.6395</v>
      </c>
      <c r="D5" s="8">
        <v>3.6394899999999999</v>
      </c>
      <c r="E5" s="8">
        <v>3.6394600000000001</v>
      </c>
      <c r="F5" s="10">
        <v>3.6395599999999999</v>
      </c>
      <c r="G5" s="3">
        <f t="shared" si="0"/>
        <v>3.6395119999999999</v>
      </c>
      <c r="H5" s="3">
        <f t="shared" si="1"/>
        <v>4.207136793583671E-5</v>
      </c>
      <c r="I5" s="3">
        <f t="shared" si="2"/>
        <v>3.6395599999999999</v>
      </c>
      <c r="J5" s="3">
        <f t="shared" si="3"/>
        <v>3.6394600000000001</v>
      </c>
      <c r="L5" s="54" t="s">
        <v>23</v>
      </c>
      <c r="M5" s="56" t="s">
        <v>24</v>
      </c>
      <c r="N5" s="57"/>
      <c r="O5" s="25">
        <v>28</v>
      </c>
      <c r="P5" s="25">
        <v>672</v>
      </c>
      <c r="R5" s="4">
        <v>3</v>
      </c>
      <c r="S5" s="8">
        <v>3.5151300000000001</v>
      </c>
      <c r="T5" s="8">
        <v>3.5150999999999999</v>
      </c>
      <c r="U5" s="8">
        <v>3.5150899999999998</v>
      </c>
      <c r="V5" s="8">
        <v>3.5150999999999999</v>
      </c>
      <c r="W5" s="8">
        <v>3.51512</v>
      </c>
      <c r="X5" s="3">
        <f t="shared" si="4"/>
        <v>3.5151080000000001</v>
      </c>
      <c r="Y5" s="3">
        <f t="shared" si="5"/>
        <v>1.6431676725262632E-5</v>
      </c>
      <c r="Z5" s="3">
        <f t="shared" si="6"/>
        <v>3.5151300000000001</v>
      </c>
      <c r="AA5" s="3">
        <f t="shared" si="7"/>
        <v>3.5150899999999998</v>
      </c>
    </row>
    <row r="6" spans="1:27" ht="15.75" thickBot="1" x14ac:dyDescent="0.3">
      <c r="L6" s="55"/>
      <c r="M6" s="58"/>
      <c r="N6" s="59"/>
      <c r="O6" s="26" t="s">
        <v>25</v>
      </c>
      <c r="P6" s="26" t="s">
        <v>26</v>
      </c>
    </row>
    <row r="7" spans="1:27" ht="15.75" thickBot="1" x14ac:dyDescent="0.3">
      <c r="A7" s="15" t="s">
        <v>9</v>
      </c>
      <c r="B7" s="43" t="s">
        <v>12</v>
      </c>
      <c r="C7" s="44"/>
      <c r="D7" s="44"/>
      <c r="E7" s="44"/>
      <c r="F7" s="45"/>
      <c r="G7" s="15"/>
      <c r="H7" s="19"/>
      <c r="I7" s="6"/>
      <c r="J7" s="6"/>
      <c r="L7" s="54" t="s">
        <v>27</v>
      </c>
      <c r="M7" s="56" t="s">
        <v>28</v>
      </c>
      <c r="N7" s="57"/>
      <c r="O7" s="25">
        <v>1.2667999999999999</v>
      </c>
      <c r="P7" s="25">
        <v>2.5335999999999999</v>
      </c>
      <c r="R7" s="15" t="s">
        <v>9</v>
      </c>
      <c r="S7" s="43" t="s">
        <v>12</v>
      </c>
      <c r="T7" s="44"/>
      <c r="U7" s="44"/>
      <c r="V7" s="44"/>
      <c r="W7" s="45"/>
      <c r="X7" s="15"/>
      <c r="Y7" s="19"/>
      <c r="Z7" s="6"/>
      <c r="AA7" s="6"/>
    </row>
    <row r="8" spans="1:27" ht="15.75" thickBot="1" x14ac:dyDescent="0.3">
      <c r="A8" s="15" t="s">
        <v>2</v>
      </c>
      <c r="B8" s="16">
        <v>1</v>
      </c>
      <c r="C8" s="17">
        <v>2</v>
      </c>
      <c r="D8" s="17">
        <v>3</v>
      </c>
      <c r="E8" s="17">
        <v>4</v>
      </c>
      <c r="F8" s="18">
        <v>5</v>
      </c>
      <c r="G8" s="20" t="s">
        <v>3</v>
      </c>
      <c r="H8" s="21" t="s">
        <v>10</v>
      </c>
      <c r="I8" s="21" t="s">
        <v>4</v>
      </c>
      <c r="J8" s="22" t="s">
        <v>5</v>
      </c>
      <c r="L8" s="55"/>
      <c r="M8" s="58"/>
      <c r="N8" s="59"/>
      <c r="O8" s="26" t="s">
        <v>29</v>
      </c>
      <c r="P8" s="26" t="s">
        <v>30</v>
      </c>
      <c r="R8" s="15" t="s">
        <v>7</v>
      </c>
      <c r="S8" s="16">
        <v>1</v>
      </c>
      <c r="T8" s="17">
        <v>2</v>
      </c>
      <c r="U8" s="17">
        <v>3</v>
      </c>
      <c r="V8" s="17">
        <v>4</v>
      </c>
      <c r="W8" s="18">
        <v>5</v>
      </c>
      <c r="X8" s="20" t="s">
        <v>3</v>
      </c>
      <c r="Y8" s="21" t="s">
        <v>10</v>
      </c>
      <c r="Z8" s="21" t="s">
        <v>4</v>
      </c>
      <c r="AA8" s="22" t="s">
        <v>5</v>
      </c>
    </row>
    <row r="9" spans="1:27" ht="15.75" thickBot="1" x14ac:dyDescent="0.3">
      <c r="A9" s="3">
        <v>1</v>
      </c>
      <c r="B9" s="7">
        <v>3.5718200000000002</v>
      </c>
      <c r="C9" s="7">
        <v>3.5718100000000002</v>
      </c>
      <c r="D9" s="7">
        <v>3.5717699999999999</v>
      </c>
      <c r="E9" s="7">
        <v>3.5717699999999999</v>
      </c>
      <c r="F9" s="9">
        <v>3.57178</v>
      </c>
      <c r="G9" s="3">
        <f>AVERAGE(B9:F9)</f>
        <v>3.57179</v>
      </c>
      <c r="H9" s="3">
        <f>STDEV(B9:F9)</f>
        <v>2.3452078799270787E-5</v>
      </c>
      <c r="I9" s="3">
        <f>MAX(B9:F9)</f>
        <v>3.5718200000000002</v>
      </c>
      <c r="J9" s="3">
        <f>MIN(B9:F9)</f>
        <v>3.5717699999999999</v>
      </c>
      <c r="L9" s="23" t="s">
        <v>31</v>
      </c>
      <c r="M9" s="46" t="s">
        <v>32</v>
      </c>
      <c r="N9" s="47"/>
      <c r="O9" s="24"/>
      <c r="P9" s="24"/>
      <c r="R9" s="3">
        <v>1</v>
      </c>
      <c r="S9" s="7">
        <v>3.4407100000000002</v>
      </c>
      <c r="T9" s="7">
        <v>3.4406400000000001</v>
      </c>
      <c r="U9" s="7">
        <v>3.4407000000000001</v>
      </c>
      <c r="V9" s="7">
        <v>3.4405800000000002</v>
      </c>
      <c r="W9" s="7">
        <v>3.4407100000000002</v>
      </c>
      <c r="X9" s="3">
        <f>AVERAGE(S9:W9)</f>
        <v>3.4406680000000001</v>
      </c>
      <c r="Y9" s="3">
        <f>STDEV(S9:W9)</f>
        <v>5.718391382196175E-5</v>
      </c>
      <c r="Z9" s="3">
        <f>MAX(S9:W9)</f>
        <v>3.4407100000000002</v>
      </c>
      <c r="AA9" s="3">
        <f>MIN(S9:W9)</f>
        <v>3.4405800000000002</v>
      </c>
    </row>
    <row r="10" spans="1:27" ht="15.75" thickBot="1" x14ac:dyDescent="0.3">
      <c r="A10" s="4">
        <v>2</v>
      </c>
      <c r="B10" s="8">
        <v>3.5377200000000002</v>
      </c>
      <c r="C10" s="8">
        <v>3.53775</v>
      </c>
      <c r="D10" s="8">
        <v>3.53776</v>
      </c>
      <c r="E10" s="8">
        <v>3.53776</v>
      </c>
      <c r="F10" s="10">
        <v>3.5377000000000001</v>
      </c>
      <c r="G10" s="3">
        <f t="shared" ref="G10:G11" si="8">AVERAGE(B10:F10)</f>
        <v>3.537738</v>
      </c>
      <c r="H10" s="3">
        <f t="shared" ref="H10:H11" si="9">STDEV(B10:F10)</f>
        <v>2.6832815729941562E-5</v>
      </c>
      <c r="I10" s="3">
        <f t="shared" ref="I10:I11" si="10">MAX(B10:F10)</f>
        <v>3.53776</v>
      </c>
      <c r="J10" s="3">
        <f t="shared" ref="J10:J11" si="11">MIN(B10:F10)</f>
        <v>3.5377000000000001</v>
      </c>
      <c r="L10" s="23" t="s">
        <v>33</v>
      </c>
      <c r="M10" s="46" t="s">
        <v>34</v>
      </c>
      <c r="N10" s="47"/>
      <c r="O10" s="23">
        <v>7.87</v>
      </c>
      <c r="P10" s="24"/>
      <c r="R10" s="4">
        <v>2</v>
      </c>
      <c r="S10" s="8">
        <v>3.4495399999999998</v>
      </c>
      <c r="T10" s="8">
        <v>3.4495499999999999</v>
      </c>
      <c r="U10" s="8">
        <v>3.4495200000000001</v>
      </c>
      <c r="V10" s="8">
        <v>3.44957</v>
      </c>
      <c r="W10" s="8">
        <v>3.4496099999999998</v>
      </c>
      <c r="X10" s="3">
        <f t="shared" ref="X10:X11" si="12">AVERAGE(S10:W10)</f>
        <v>3.4495579999999997</v>
      </c>
      <c r="Y10" s="3">
        <f t="shared" ref="Y10:Y11" si="13">STDEV(S10:W10)</f>
        <v>3.4205262752906105E-5</v>
      </c>
      <c r="Z10" s="3">
        <f t="shared" ref="Z10:Z11" si="14">MAX(S10:W10)</f>
        <v>3.4496099999999998</v>
      </c>
      <c r="AA10" s="3">
        <f t="shared" ref="AA10:AA11" si="15">MIN(S10:W10)</f>
        <v>3.4495200000000001</v>
      </c>
    </row>
    <row r="11" spans="1:27" ht="15.75" thickBot="1" x14ac:dyDescent="0.3">
      <c r="A11" s="4">
        <v>3</v>
      </c>
      <c r="B11" s="8">
        <v>3.5676700000000001</v>
      </c>
      <c r="C11" s="8">
        <v>3.5676299999999999</v>
      </c>
      <c r="D11" s="8">
        <v>3.5676999999999999</v>
      </c>
      <c r="E11" s="8">
        <v>3.5677300000000001</v>
      </c>
      <c r="F11" s="10">
        <v>3.5677099999999999</v>
      </c>
      <c r="G11" s="3">
        <f t="shared" si="8"/>
        <v>3.5676879999999995</v>
      </c>
      <c r="H11" s="3">
        <f t="shared" si="9"/>
        <v>3.8987177379274847E-5</v>
      </c>
      <c r="I11" s="3">
        <f t="shared" si="10"/>
        <v>3.5677300000000001</v>
      </c>
      <c r="J11" s="3">
        <f t="shared" si="11"/>
        <v>3.5676299999999999</v>
      </c>
      <c r="L11" s="24"/>
      <c r="M11" s="24"/>
      <c r="N11" s="24"/>
      <c r="O11" s="24"/>
      <c r="P11" s="24"/>
      <c r="R11" s="4">
        <v>3</v>
      </c>
      <c r="S11" s="8">
        <v>3.4342999999999999</v>
      </c>
      <c r="T11" s="8">
        <v>3.4342899999999998</v>
      </c>
      <c r="U11" s="8">
        <v>3.4342700000000002</v>
      </c>
      <c r="V11" s="8">
        <v>3.4342800000000002</v>
      </c>
      <c r="W11" s="8">
        <v>3.4342999999999999</v>
      </c>
      <c r="X11" s="3">
        <f t="shared" si="12"/>
        <v>3.434288</v>
      </c>
      <c r="Y11" s="3">
        <f t="shared" si="13"/>
        <v>1.3038404810269323E-5</v>
      </c>
      <c r="Z11" s="3">
        <f t="shared" si="14"/>
        <v>3.4342999999999999</v>
      </c>
      <c r="AA11" s="3">
        <f t="shared" si="15"/>
        <v>3.4342700000000002</v>
      </c>
    </row>
    <row r="12" spans="1:27" ht="15.75" thickBot="1" x14ac:dyDescent="0.3">
      <c r="L12" s="48" t="s">
        <v>35</v>
      </c>
      <c r="M12" s="49"/>
      <c r="N12" s="50"/>
      <c r="O12" s="24"/>
    </row>
    <row r="13" spans="1:27" ht="15.75" thickBot="1" x14ac:dyDescent="0.3">
      <c r="A13" s="15" t="s">
        <v>9</v>
      </c>
      <c r="B13" s="40" t="s">
        <v>13</v>
      </c>
      <c r="C13" s="41"/>
      <c r="D13" s="41"/>
      <c r="E13" s="41"/>
      <c r="F13" s="42"/>
      <c r="G13" s="15"/>
      <c r="H13" s="19"/>
      <c r="I13" s="6"/>
      <c r="J13" s="6"/>
      <c r="L13" s="51" t="s">
        <v>36</v>
      </c>
      <c r="M13" s="52"/>
      <c r="N13" s="53"/>
      <c r="O13" s="27"/>
      <c r="R13" s="15" t="s">
        <v>9</v>
      </c>
      <c r="S13" s="40" t="s">
        <v>13</v>
      </c>
      <c r="T13" s="41"/>
      <c r="U13" s="41"/>
      <c r="V13" s="41"/>
      <c r="W13" s="42"/>
      <c r="X13" s="15"/>
      <c r="Y13" s="19"/>
      <c r="Z13" s="6"/>
      <c r="AA13" s="6"/>
    </row>
    <row r="14" spans="1:27" ht="15.75" thickBot="1" x14ac:dyDescent="0.3">
      <c r="A14" s="15" t="s">
        <v>2</v>
      </c>
      <c r="B14" s="16">
        <v>1</v>
      </c>
      <c r="C14" s="17">
        <v>2</v>
      </c>
      <c r="D14" s="17">
        <v>3</v>
      </c>
      <c r="E14" s="17">
        <v>4</v>
      </c>
      <c r="F14" s="18">
        <v>5</v>
      </c>
      <c r="G14" s="20" t="s">
        <v>3</v>
      </c>
      <c r="H14" s="21" t="s">
        <v>10</v>
      </c>
      <c r="I14" s="21" t="s">
        <v>4</v>
      </c>
      <c r="J14" s="22" t="s">
        <v>5</v>
      </c>
      <c r="P14" s="65"/>
      <c r="R14" s="15" t="s">
        <v>7</v>
      </c>
      <c r="S14" s="16">
        <v>1</v>
      </c>
      <c r="T14" s="17">
        <v>2</v>
      </c>
      <c r="U14" s="17">
        <v>3</v>
      </c>
      <c r="V14" s="17">
        <v>4</v>
      </c>
      <c r="W14" s="18">
        <v>5</v>
      </c>
      <c r="X14" s="20" t="s">
        <v>3</v>
      </c>
      <c r="Y14" s="21" t="s">
        <v>10</v>
      </c>
      <c r="Z14" s="21" t="s">
        <v>4</v>
      </c>
      <c r="AA14" s="22" t="s">
        <v>5</v>
      </c>
    </row>
    <row r="15" spans="1:27" x14ac:dyDescent="0.25">
      <c r="A15" s="3">
        <v>1</v>
      </c>
      <c r="B15" s="7">
        <f>B3-B9</f>
        <v>6.4489999999999714E-2</v>
      </c>
      <c r="C15" s="3">
        <f t="shared" ref="C15:F15" si="16">C3-C9</f>
        <v>6.4429999999999765E-2</v>
      </c>
      <c r="D15" s="3">
        <f t="shared" si="16"/>
        <v>6.4470000000000027E-2</v>
      </c>
      <c r="E15" s="3">
        <f t="shared" si="16"/>
        <v>6.4430000000000209E-2</v>
      </c>
      <c r="F15" s="3">
        <f t="shared" si="16"/>
        <v>6.4519999999999911E-2</v>
      </c>
      <c r="G15" s="3">
        <f>AVERAGE(B15:F15)</f>
        <v>6.4467999999999928E-2</v>
      </c>
      <c r="H15" s="3">
        <f>STDEV(B15:F15)</f>
        <v>3.8987177379172329E-5</v>
      </c>
      <c r="I15" s="3">
        <f>MAX(B15:F15)</f>
        <v>6.4519999999999911E-2</v>
      </c>
      <c r="J15" s="3">
        <f>MIN(B15:F15)</f>
        <v>6.4429999999999765E-2</v>
      </c>
      <c r="M15" s="30"/>
      <c r="N15" s="63"/>
      <c r="O15" s="64"/>
      <c r="P15" s="63"/>
      <c r="R15" s="3">
        <v>1</v>
      </c>
      <c r="S15" s="7">
        <f>S3-S9</f>
        <v>6.9059999999999899E-2</v>
      </c>
      <c r="T15" s="3">
        <f t="shared" ref="T15:W15" si="17">T3-T9</f>
        <v>6.9109999999999783E-2</v>
      </c>
      <c r="U15" s="3">
        <f t="shared" si="17"/>
        <v>6.9039999999999768E-2</v>
      </c>
      <c r="V15" s="3">
        <f t="shared" si="17"/>
        <v>6.9149999999999601E-2</v>
      </c>
      <c r="W15" s="3">
        <f t="shared" si="17"/>
        <v>6.9019999999999637E-2</v>
      </c>
      <c r="X15" s="3">
        <f>AVERAGE(S15:W15)</f>
        <v>6.9075999999999735E-2</v>
      </c>
      <c r="Y15" s="3">
        <f>STDEV(S15:W15)</f>
        <v>5.3197744313050232E-5</v>
      </c>
      <c r="Z15" s="3">
        <f>MAX(S15:W15)</f>
        <v>6.9149999999999601E-2</v>
      </c>
      <c r="AA15" s="3">
        <f>MIN(S15:W15)</f>
        <v>6.9019999999999637E-2</v>
      </c>
    </row>
    <row r="16" spans="1:27" ht="15.75" thickBot="1" x14ac:dyDescent="0.3">
      <c r="A16" s="4">
        <v>2</v>
      </c>
      <c r="B16" s="3">
        <f t="shared" ref="B16:F17" si="18">B4-B10</f>
        <v>7.7550000000000008E-2</v>
      </c>
      <c r="C16" s="3">
        <f t="shared" si="18"/>
        <v>7.7420000000000044E-2</v>
      </c>
      <c r="D16" s="3">
        <f t="shared" si="18"/>
        <v>7.743000000000011E-2</v>
      </c>
      <c r="E16" s="3">
        <f t="shared" si="18"/>
        <v>7.7420000000000044E-2</v>
      </c>
      <c r="F16" s="3">
        <f t="shared" si="18"/>
        <v>7.7570000000000139E-2</v>
      </c>
      <c r="G16" s="3">
        <f t="shared" ref="G16:G17" si="19">AVERAGE(B16:F16)</f>
        <v>7.7478000000000075E-2</v>
      </c>
      <c r="H16" s="3">
        <f t="shared" ref="H16:H17" si="20">STDEV(B16:F16)</f>
        <v>7.5299402388076498E-5</v>
      </c>
      <c r="I16" s="3">
        <f t="shared" ref="I16:I17" si="21">MAX(B16:F16)</f>
        <v>7.7570000000000139E-2</v>
      </c>
      <c r="J16" s="3">
        <f t="shared" ref="J16:J17" si="22">MIN(B16:F16)</f>
        <v>7.7420000000000044E-2</v>
      </c>
      <c r="M16" s="30"/>
      <c r="N16" s="63"/>
      <c r="O16" s="64"/>
      <c r="P16" s="63"/>
      <c r="R16" s="4">
        <v>2</v>
      </c>
      <c r="S16" s="3">
        <f t="shared" ref="S16:W16" si="23">S4-S10</f>
        <v>7.2670000000000012E-2</v>
      </c>
      <c r="T16" s="3">
        <f t="shared" si="23"/>
        <v>7.2659999999999947E-2</v>
      </c>
      <c r="U16" s="3">
        <f t="shared" si="23"/>
        <v>7.2659999999999947E-2</v>
      </c>
      <c r="V16" s="3">
        <f t="shared" si="23"/>
        <v>7.2620000000000129E-2</v>
      </c>
      <c r="W16" s="3">
        <f t="shared" si="23"/>
        <v>7.2590000000000376E-2</v>
      </c>
      <c r="X16" s="3">
        <f t="shared" ref="X16:X17" si="24">AVERAGE(S16:W16)</f>
        <v>7.264000000000008E-2</v>
      </c>
      <c r="Y16" s="3">
        <f t="shared" ref="Y16:Y17" si="25">STDEV(S16:W16)</f>
        <v>3.3911649915455635E-5</v>
      </c>
      <c r="Z16" s="3">
        <f t="shared" ref="Z16:Z17" si="26">MAX(S16:W16)</f>
        <v>7.2670000000000012E-2</v>
      </c>
      <c r="AA16" s="3">
        <f t="shared" ref="AA16:AA17" si="27">MIN(S16:W16)</f>
        <v>7.2590000000000376E-2</v>
      </c>
    </row>
    <row r="17" spans="1:27" ht="15.75" thickBot="1" x14ac:dyDescent="0.3">
      <c r="A17" s="4">
        <v>3</v>
      </c>
      <c r="B17" s="3">
        <f t="shared" si="18"/>
        <v>7.1879999999999722E-2</v>
      </c>
      <c r="C17" s="3">
        <f t="shared" si="18"/>
        <v>7.18700000000001E-2</v>
      </c>
      <c r="D17" s="3">
        <f t="shared" si="18"/>
        <v>7.179000000000002E-2</v>
      </c>
      <c r="E17" s="3">
        <f t="shared" si="18"/>
        <v>7.1730000000000071E-2</v>
      </c>
      <c r="F17" s="3">
        <f t="shared" si="18"/>
        <v>7.1849999999999969E-2</v>
      </c>
      <c r="G17" s="3">
        <f t="shared" si="19"/>
        <v>7.1823999999999971E-2</v>
      </c>
      <c r="H17" s="3">
        <f t="shared" si="20"/>
        <v>6.3087241182274091E-5</v>
      </c>
      <c r="I17" s="3">
        <f t="shared" si="21"/>
        <v>7.1879999999999722E-2</v>
      </c>
      <c r="J17" s="3">
        <f t="shared" si="22"/>
        <v>7.1730000000000071E-2</v>
      </c>
      <c r="N17" s="61" t="s">
        <v>38</v>
      </c>
      <c r="O17" s="62"/>
      <c r="P17" s="60">
        <v>8.8000000000000003E-4</v>
      </c>
      <c r="R17" s="4">
        <v>3</v>
      </c>
      <c r="S17" s="3">
        <f t="shared" ref="S17:W17" si="28">S5-S11</f>
        <v>8.0830000000000179E-2</v>
      </c>
      <c r="T17" s="3">
        <f t="shared" si="28"/>
        <v>8.0810000000000048E-2</v>
      </c>
      <c r="U17" s="3">
        <f t="shared" si="28"/>
        <v>8.081999999999967E-2</v>
      </c>
      <c r="V17" s="3">
        <f t="shared" si="28"/>
        <v>8.081999999999967E-2</v>
      </c>
      <c r="W17" s="3">
        <f t="shared" si="28"/>
        <v>8.0820000000000114E-2</v>
      </c>
      <c r="X17" s="3">
        <f t="shared" si="24"/>
        <v>8.0819999999999934E-2</v>
      </c>
      <c r="Y17" s="3">
        <f t="shared" si="25"/>
        <v>7.0710678119117998E-6</v>
      </c>
      <c r="Z17" s="3">
        <f t="shared" si="26"/>
        <v>8.0830000000000179E-2</v>
      </c>
      <c r="AA17" s="3">
        <f t="shared" si="27"/>
        <v>8.0810000000000048E-2</v>
      </c>
    </row>
    <row r="18" spans="1:27" ht="15.75" thickBot="1" x14ac:dyDescent="0.3"/>
    <row r="19" spans="1:27" ht="15.75" thickBot="1" x14ac:dyDescent="0.3">
      <c r="A19" s="15" t="s">
        <v>9</v>
      </c>
      <c r="B19" s="40" t="s">
        <v>14</v>
      </c>
      <c r="C19" s="41"/>
      <c r="D19" s="41"/>
      <c r="E19" s="41"/>
      <c r="F19" s="42"/>
      <c r="G19" s="15"/>
      <c r="H19" s="19"/>
      <c r="I19" s="6"/>
      <c r="J19" s="6"/>
      <c r="R19" s="15" t="s">
        <v>9</v>
      </c>
      <c r="S19" s="40" t="s">
        <v>14</v>
      </c>
      <c r="T19" s="41"/>
      <c r="U19" s="41"/>
      <c r="V19" s="41"/>
      <c r="W19" s="42"/>
      <c r="X19" s="15"/>
      <c r="Y19" s="19"/>
      <c r="Z19" s="6"/>
      <c r="AA19" s="6"/>
    </row>
    <row r="20" spans="1:27" ht="15.75" thickBot="1" x14ac:dyDescent="0.3">
      <c r="A20" s="15" t="s">
        <v>2</v>
      </c>
      <c r="B20" s="16">
        <v>1</v>
      </c>
      <c r="C20" s="17">
        <v>2</v>
      </c>
      <c r="D20" s="17">
        <v>3</v>
      </c>
      <c r="E20" s="17">
        <v>4</v>
      </c>
      <c r="F20" s="18">
        <v>5</v>
      </c>
      <c r="G20" s="20" t="s">
        <v>3</v>
      </c>
      <c r="H20" s="21" t="s">
        <v>10</v>
      </c>
      <c r="I20" s="21" t="s">
        <v>4</v>
      </c>
      <c r="J20" s="22" t="s">
        <v>5</v>
      </c>
      <c r="R20" s="15" t="s">
        <v>7</v>
      </c>
      <c r="S20" s="16">
        <v>1</v>
      </c>
      <c r="T20" s="17">
        <v>2</v>
      </c>
      <c r="U20" s="17">
        <v>3</v>
      </c>
      <c r="V20" s="17">
        <v>4</v>
      </c>
      <c r="W20" s="18">
        <v>5</v>
      </c>
      <c r="X20" s="20" t="s">
        <v>3</v>
      </c>
      <c r="Y20" s="21" t="s">
        <v>10</v>
      </c>
      <c r="Z20" s="21" t="s">
        <v>4</v>
      </c>
      <c r="AA20" s="22" t="s">
        <v>5</v>
      </c>
    </row>
    <row r="21" spans="1:27" x14ac:dyDescent="0.25">
      <c r="A21" s="3">
        <v>1</v>
      </c>
      <c r="B21" s="7">
        <f>B15-$P$17</f>
        <v>6.3609999999999708E-2</v>
      </c>
      <c r="C21" s="7">
        <f t="shared" ref="C21:F21" si="29">C15-$P$17</f>
        <v>6.3549999999999759E-2</v>
      </c>
      <c r="D21" s="7">
        <f t="shared" si="29"/>
        <v>6.3590000000000022E-2</v>
      </c>
      <c r="E21" s="7">
        <f t="shared" si="29"/>
        <v>6.3550000000000204E-2</v>
      </c>
      <c r="F21" s="7">
        <f t="shared" si="29"/>
        <v>6.3639999999999905E-2</v>
      </c>
      <c r="G21" s="3">
        <f>AVERAGE(B21:F21)</f>
        <v>6.3587999999999922E-2</v>
      </c>
      <c r="H21" s="3">
        <f>STDEV(B21:F21)</f>
        <v>3.8987177379172329E-5</v>
      </c>
      <c r="I21" s="3">
        <f>MAX(B21:F21)</f>
        <v>6.3639999999999905E-2</v>
      </c>
      <c r="J21" s="3">
        <f>MIN(B21:F21)</f>
        <v>6.3549999999999759E-2</v>
      </c>
      <c r="R21" s="3">
        <v>1</v>
      </c>
      <c r="S21" s="7">
        <f>S15-$P$17</f>
        <v>6.8179999999999893E-2</v>
      </c>
      <c r="T21" s="7">
        <f t="shared" ref="T21:W21" si="30">T15-$P$17</f>
        <v>6.8229999999999777E-2</v>
      </c>
      <c r="U21" s="7">
        <f t="shared" si="30"/>
        <v>6.8159999999999762E-2</v>
      </c>
      <c r="V21" s="7">
        <f t="shared" si="30"/>
        <v>6.8269999999999595E-2</v>
      </c>
      <c r="W21" s="7">
        <f t="shared" si="30"/>
        <v>6.8139999999999631E-2</v>
      </c>
      <c r="X21" s="3">
        <f>AVERAGE(S21:W21)</f>
        <v>6.8195999999999729E-2</v>
      </c>
      <c r="Y21" s="3">
        <f>STDEV(S21:W21)</f>
        <v>5.3197744313050232E-5</v>
      </c>
      <c r="Z21" s="3">
        <f>MAX(S21:W21)</f>
        <v>6.8269999999999595E-2</v>
      </c>
      <c r="AA21" s="3">
        <f>MIN(S21:W21)</f>
        <v>6.8139999999999631E-2</v>
      </c>
    </row>
    <row r="22" spans="1:27" x14ac:dyDescent="0.25">
      <c r="A22" s="4">
        <v>2</v>
      </c>
      <c r="B22" s="7">
        <f t="shared" ref="B22:F23" si="31">B16-$P$17</f>
        <v>7.6670000000000002E-2</v>
      </c>
      <c r="C22" s="7">
        <f t="shared" si="31"/>
        <v>7.6540000000000039E-2</v>
      </c>
      <c r="D22" s="7">
        <f t="shared" si="31"/>
        <v>7.6550000000000104E-2</v>
      </c>
      <c r="E22" s="7">
        <f t="shared" si="31"/>
        <v>7.6540000000000039E-2</v>
      </c>
      <c r="F22" s="7">
        <f t="shared" si="31"/>
        <v>7.6690000000000133E-2</v>
      </c>
      <c r="G22" s="3">
        <f t="shared" ref="G22:G23" si="32">AVERAGE(B22:F22)</f>
        <v>7.6598000000000069E-2</v>
      </c>
      <c r="H22" s="3">
        <f t="shared" ref="H22:H23" si="33">STDEV(B22:F22)</f>
        <v>7.5299402388076498E-5</v>
      </c>
      <c r="I22" s="3">
        <f t="shared" ref="I22:I23" si="34">MAX(B22:F22)</f>
        <v>7.6690000000000133E-2</v>
      </c>
      <c r="J22" s="3">
        <f t="shared" ref="J22:J23" si="35">MIN(B22:F22)</f>
        <v>7.6540000000000039E-2</v>
      </c>
      <c r="R22" s="4">
        <v>2</v>
      </c>
      <c r="S22" s="7">
        <f t="shared" ref="S22:W22" si="36">S16-$P$17</f>
        <v>7.1790000000000007E-2</v>
      </c>
      <c r="T22" s="7">
        <f t="shared" si="36"/>
        <v>7.1779999999999941E-2</v>
      </c>
      <c r="U22" s="7">
        <f t="shared" si="36"/>
        <v>7.1779999999999941E-2</v>
      </c>
      <c r="V22" s="7">
        <f t="shared" si="36"/>
        <v>7.1740000000000123E-2</v>
      </c>
      <c r="W22" s="7">
        <f t="shared" si="36"/>
        <v>7.1710000000000371E-2</v>
      </c>
      <c r="X22" s="3">
        <f t="shared" ref="X22:X23" si="37">AVERAGE(S22:W22)</f>
        <v>7.1760000000000074E-2</v>
      </c>
      <c r="Y22" s="3">
        <f t="shared" ref="Y22:Y23" si="38">STDEV(S22:W22)</f>
        <v>3.3911649915455635E-5</v>
      </c>
      <c r="Z22" s="3">
        <f t="shared" ref="Z22:Z23" si="39">MAX(S22:W22)</f>
        <v>7.1790000000000007E-2</v>
      </c>
      <c r="AA22" s="3">
        <f t="shared" ref="AA22:AA23" si="40">MIN(S22:W22)</f>
        <v>7.1710000000000371E-2</v>
      </c>
    </row>
    <row r="23" spans="1:27" x14ac:dyDescent="0.25">
      <c r="A23" s="4">
        <v>3</v>
      </c>
      <c r="B23" s="7">
        <f t="shared" si="31"/>
        <v>7.0999999999999716E-2</v>
      </c>
      <c r="C23" s="7">
        <f t="shared" si="31"/>
        <v>7.0990000000000095E-2</v>
      </c>
      <c r="D23" s="7">
        <f t="shared" si="31"/>
        <v>7.0910000000000015E-2</v>
      </c>
      <c r="E23" s="7">
        <f t="shared" si="31"/>
        <v>7.0850000000000066E-2</v>
      </c>
      <c r="F23" s="7">
        <f t="shared" si="31"/>
        <v>7.0969999999999964E-2</v>
      </c>
      <c r="G23" s="3">
        <f t="shared" si="32"/>
        <v>7.0943999999999979E-2</v>
      </c>
      <c r="H23" s="3">
        <f t="shared" si="33"/>
        <v>6.3087241182274091E-5</v>
      </c>
      <c r="I23" s="3">
        <f t="shared" si="34"/>
        <v>7.0999999999999716E-2</v>
      </c>
      <c r="J23" s="3">
        <f t="shared" si="35"/>
        <v>7.0850000000000066E-2</v>
      </c>
      <c r="R23" s="4">
        <v>3</v>
      </c>
      <c r="S23" s="7">
        <f t="shared" ref="S23:W23" si="41">S17-$P$17</f>
        <v>7.9950000000000174E-2</v>
      </c>
      <c r="T23" s="7">
        <f t="shared" si="41"/>
        <v>7.9930000000000043E-2</v>
      </c>
      <c r="U23" s="7">
        <f t="shared" si="41"/>
        <v>7.9939999999999664E-2</v>
      </c>
      <c r="V23" s="7">
        <f t="shared" si="41"/>
        <v>7.9939999999999664E-2</v>
      </c>
      <c r="W23" s="7">
        <f t="shared" si="41"/>
        <v>7.9940000000000108E-2</v>
      </c>
      <c r="X23" s="3">
        <f t="shared" si="37"/>
        <v>7.9939999999999928E-2</v>
      </c>
      <c r="Y23" s="3">
        <f t="shared" si="38"/>
        <v>7.0710678119117998E-6</v>
      </c>
      <c r="Z23" s="3">
        <f t="shared" si="39"/>
        <v>7.9950000000000174E-2</v>
      </c>
      <c r="AA23" s="3">
        <f t="shared" si="40"/>
        <v>7.9930000000000043E-2</v>
      </c>
    </row>
    <row r="24" spans="1:27" ht="15.75" thickBot="1" x14ac:dyDescent="0.3"/>
    <row r="25" spans="1:27" ht="15.75" thickBot="1" x14ac:dyDescent="0.3">
      <c r="A25" s="15" t="s">
        <v>9</v>
      </c>
      <c r="B25" s="40" t="s">
        <v>15</v>
      </c>
      <c r="C25" s="41"/>
      <c r="D25" s="41"/>
      <c r="E25" s="41"/>
      <c r="F25" s="42"/>
      <c r="G25" s="15"/>
      <c r="H25" s="19"/>
      <c r="I25" s="6"/>
      <c r="J25" s="6"/>
      <c r="R25" s="15" t="s">
        <v>9</v>
      </c>
      <c r="S25" s="40" t="s">
        <v>15</v>
      </c>
      <c r="T25" s="41"/>
      <c r="U25" s="41"/>
      <c r="V25" s="41"/>
      <c r="W25" s="42"/>
      <c r="X25" s="15"/>
      <c r="Y25" s="19"/>
      <c r="Z25" s="6"/>
      <c r="AA25" s="6"/>
    </row>
    <row r="26" spans="1:27" ht="15.75" thickBot="1" x14ac:dyDescent="0.3">
      <c r="A26" s="15" t="s">
        <v>2</v>
      </c>
      <c r="B26" s="16">
        <v>1</v>
      </c>
      <c r="C26" s="17">
        <v>2</v>
      </c>
      <c r="D26" s="17">
        <v>3</v>
      </c>
      <c r="E26" s="17">
        <v>4</v>
      </c>
      <c r="F26" s="18">
        <v>5</v>
      </c>
      <c r="G26" s="20" t="s">
        <v>3</v>
      </c>
      <c r="H26" s="21" t="s">
        <v>10</v>
      </c>
      <c r="I26" s="21" t="s">
        <v>4</v>
      </c>
      <c r="J26" s="22" t="s">
        <v>5</v>
      </c>
      <c r="R26" s="15" t="s">
        <v>7</v>
      </c>
      <c r="S26" s="16">
        <v>1</v>
      </c>
      <c r="T26" s="17">
        <v>2</v>
      </c>
      <c r="U26" s="17">
        <v>3</v>
      </c>
      <c r="V26" s="17">
        <v>4</v>
      </c>
      <c r="W26" s="18">
        <v>5</v>
      </c>
      <c r="X26" s="20" t="s">
        <v>3</v>
      </c>
      <c r="Y26" s="21" t="s">
        <v>10</v>
      </c>
      <c r="Z26" s="21" t="s">
        <v>4</v>
      </c>
      <c r="AA26" s="22" t="s">
        <v>5</v>
      </c>
    </row>
    <row r="27" spans="1:27" x14ac:dyDescent="0.25">
      <c r="A27" s="3">
        <v>1</v>
      </c>
      <c r="B27" s="3">
        <f>(($O$4*B21)/($P$7*$P$5*$O$10))</f>
        <v>16.378059135715095</v>
      </c>
      <c r="C27" s="3">
        <f t="shared" ref="C27:E27" si="42">(($O$4*C21)/($P$7*$P$5*$O$10))</f>
        <v>16.362610565550938</v>
      </c>
      <c r="D27" s="3">
        <f t="shared" si="42"/>
        <v>16.37290961232712</v>
      </c>
      <c r="E27" s="3">
        <f t="shared" si="42"/>
        <v>16.362610565551051</v>
      </c>
      <c r="F27" s="3">
        <f>(($O$4*F21)/($P$7*$P$5*$O$10))</f>
        <v>16.385783420797232</v>
      </c>
      <c r="G27" s="3">
        <f>AVERAGE(B27:F27)</f>
        <v>16.372394659988288</v>
      </c>
      <c r="H27" s="3">
        <f>STDEV(B27:F27)</f>
        <v>1.003826908741878E-2</v>
      </c>
      <c r="I27" s="3">
        <f>MAX(B27:F27)</f>
        <v>16.385783420797232</v>
      </c>
      <c r="J27" s="3">
        <f>MIN(B27:F27)</f>
        <v>16.362610565550938</v>
      </c>
      <c r="R27" s="3">
        <v>1</v>
      </c>
      <c r="S27" s="3">
        <f>(($O$4*S21)/($P$7*$P$5*$O$10))</f>
        <v>17.554725229886159</v>
      </c>
      <c r="T27" s="3">
        <f t="shared" ref="T27:W27" si="43">(($O$4*T21)/($P$7*$P$5*$O$10))</f>
        <v>17.567599038356274</v>
      </c>
      <c r="U27" s="3">
        <f t="shared" si="43"/>
        <v>17.549575706498068</v>
      </c>
      <c r="V27" s="3">
        <f t="shared" si="43"/>
        <v>17.57789808513234</v>
      </c>
      <c r="W27" s="3">
        <f t="shared" si="43"/>
        <v>17.544426183109977</v>
      </c>
      <c r="X27" s="3">
        <f>AVERAGE(S27:W27)</f>
        <v>17.558844848596564</v>
      </c>
      <c r="Y27" s="3">
        <f>STDEV(S27:W27)</f>
        <v>1.3697151426597463E-2</v>
      </c>
      <c r="Z27" s="3">
        <f>MAX(S27:W27)</f>
        <v>17.57789808513234</v>
      </c>
      <c r="AA27" s="3">
        <f>MIN(S27:W27)</f>
        <v>17.544426183109977</v>
      </c>
    </row>
    <row r="28" spans="1:27" x14ac:dyDescent="0.25">
      <c r="A28" s="4">
        <v>2</v>
      </c>
      <c r="B28" s="3">
        <f t="shared" ref="B28:F29" si="44">(($O$4*B22)/($P$7*$P$5*$O$10))</f>
        <v>19.740697908116367</v>
      </c>
      <c r="C28" s="3">
        <f t="shared" si="44"/>
        <v>19.707226006094007</v>
      </c>
      <c r="D28" s="3">
        <f t="shared" si="44"/>
        <v>19.709800767788053</v>
      </c>
      <c r="E28" s="3">
        <f t="shared" si="44"/>
        <v>19.707226006094007</v>
      </c>
      <c r="F28" s="3">
        <f t="shared" si="44"/>
        <v>19.745847431504458</v>
      </c>
      <c r="G28" s="3">
        <f t="shared" ref="G28:G29" si="45">AVERAGE(B28:F28)</f>
        <v>19.722159623919378</v>
      </c>
      <c r="H28" s="3">
        <f t="shared" ref="H28:H29" si="46">STDEV(B28:F28)</f>
        <v>1.9387801685205028E-2</v>
      </c>
      <c r="I28" s="3">
        <f t="shared" ref="I28:I29" si="47">MAX(B28:F28)</f>
        <v>19.745847431504458</v>
      </c>
      <c r="J28" s="3">
        <f t="shared" ref="J28:J29" si="48">MIN(B28:F28)</f>
        <v>19.707226006094007</v>
      </c>
      <c r="R28" s="4">
        <v>2</v>
      </c>
      <c r="S28" s="3">
        <f t="shared" ref="S28:W28" si="49">(($O$4*S22)/($P$7*$P$5*$O$10))</f>
        <v>18.484214201430472</v>
      </c>
      <c r="T28" s="3">
        <f t="shared" si="49"/>
        <v>18.481639439736426</v>
      </c>
      <c r="U28" s="3">
        <f t="shared" si="49"/>
        <v>18.481639439736426</v>
      </c>
      <c r="V28" s="3">
        <f t="shared" si="49"/>
        <v>18.471340392960361</v>
      </c>
      <c r="W28" s="3">
        <f t="shared" si="49"/>
        <v>18.463616107878337</v>
      </c>
      <c r="X28" s="3">
        <f t="shared" ref="X28:X29" si="50">AVERAGE(S28:W28)</f>
        <v>18.476489916348406</v>
      </c>
      <c r="Y28" s="3">
        <f t="shared" ref="Y28:Y29" si="51">STDEV(S28:W28)</f>
        <v>8.7314417183618417E-3</v>
      </c>
      <c r="Z28" s="3">
        <f t="shared" ref="Z28:Z29" si="52">MAX(S28:W28)</f>
        <v>18.484214201430472</v>
      </c>
      <c r="AA28" s="3">
        <f t="shared" ref="AA28:AA29" si="53">MIN(S28:W28)</f>
        <v>18.463616107878337</v>
      </c>
    </row>
    <row r="29" spans="1:27" ht="15.75" thickBot="1" x14ac:dyDescent="0.3">
      <c r="A29" s="4">
        <v>3</v>
      </c>
      <c r="B29" s="3">
        <f t="shared" si="44"/>
        <v>18.280808027602145</v>
      </c>
      <c r="C29" s="3">
        <f t="shared" si="44"/>
        <v>18.278233265908213</v>
      </c>
      <c r="D29" s="3">
        <f t="shared" si="44"/>
        <v>18.257635172355968</v>
      </c>
      <c r="E29" s="3">
        <f t="shared" si="44"/>
        <v>18.242186602191808</v>
      </c>
      <c r="F29" s="3">
        <f t="shared" si="44"/>
        <v>18.273083742520125</v>
      </c>
      <c r="G29" s="31">
        <f t="shared" si="45"/>
        <v>18.266389362115653</v>
      </c>
      <c r="H29" s="31">
        <f t="shared" si="46"/>
        <v>1.6243461197805179E-2</v>
      </c>
      <c r="I29" s="3">
        <f t="shared" si="47"/>
        <v>18.280808027602145</v>
      </c>
      <c r="J29" s="3">
        <f t="shared" si="48"/>
        <v>18.242186602191808</v>
      </c>
      <c r="R29" s="4">
        <v>3</v>
      </c>
      <c r="S29" s="3">
        <f t="shared" ref="S29:W29" si="54">(($O$4*S23)/($P$7*$P$5*$O$10))</f>
        <v>20.585219743757754</v>
      </c>
      <c r="T29" s="3">
        <f t="shared" si="54"/>
        <v>20.580070220369667</v>
      </c>
      <c r="U29" s="3">
        <f t="shared" si="54"/>
        <v>20.582644982063595</v>
      </c>
      <c r="V29" s="3">
        <f t="shared" si="54"/>
        <v>20.582644982063595</v>
      </c>
      <c r="W29" s="3">
        <f t="shared" si="54"/>
        <v>20.582644982063709</v>
      </c>
      <c r="X29" s="3">
        <f t="shared" si="50"/>
        <v>20.582644982063666</v>
      </c>
      <c r="Y29" s="3">
        <f t="shared" si="51"/>
        <v>1.8206314537978145E-3</v>
      </c>
      <c r="Z29" s="3">
        <f t="shared" si="52"/>
        <v>20.585219743757754</v>
      </c>
      <c r="AA29" s="3">
        <f t="shared" si="53"/>
        <v>20.580070220369667</v>
      </c>
    </row>
    <row r="30" spans="1:27" ht="15.75" thickBot="1" x14ac:dyDescent="0.3">
      <c r="A30" s="30"/>
      <c r="B30" s="30"/>
      <c r="C30" s="30"/>
      <c r="D30" s="30"/>
      <c r="E30" s="30"/>
      <c r="F30" s="30"/>
      <c r="G30" s="33">
        <f>AVERAGE(B27:F29)</f>
        <v>18.12031454867444</v>
      </c>
      <c r="H30" s="32">
        <f>STDEV(B27:F29)</f>
        <v>1.4196405274951363</v>
      </c>
      <c r="I30" s="30"/>
      <c r="J30" s="30"/>
      <c r="R30" s="30"/>
      <c r="S30" s="30"/>
      <c r="T30" s="30"/>
      <c r="U30" s="30"/>
      <c r="V30" s="30"/>
      <c r="W30" s="30"/>
      <c r="X30" s="33">
        <f>AVERAGE(S27:W29)</f>
        <v>18.872659915669544</v>
      </c>
      <c r="Y30" s="32">
        <f>STDEV(S27:W29)</f>
        <v>1.3103057655570123</v>
      </c>
      <c r="Z30" s="30"/>
      <c r="AA30" s="30"/>
    </row>
    <row r="31" spans="1:27" ht="15.75" thickBot="1" x14ac:dyDescent="0.3"/>
    <row r="32" spans="1:27" ht="15.75" thickBot="1" x14ac:dyDescent="0.3">
      <c r="A32" s="15" t="s">
        <v>9</v>
      </c>
      <c r="B32" s="40" t="s">
        <v>16</v>
      </c>
      <c r="C32" s="41"/>
      <c r="D32" s="41"/>
      <c r="E32" s="41"/>
      <c r="F32" s="42"/>
      <c r="G32" s="15"/>
      <c r="H32" s="19"/>
      <c r="I32" s="6"/>
      <c r="J32" s="6"/>
      <c r="R32" s="15" t="s">
        <v>9</v>
      </c>
      <c r="S32" s="40" t="s">
        <v>16</v>
      </c>
      <c r="T32" s="41"/>
      <c r="U32" s="41"/>
      <c r="V32" s="41"/>
      <c r="W32" s="42"/>
      <c r="X32" s="15"/>
      <c r="Y32" s="19"/>
      <c r="Z32" s="6"/>
      <c r="AA32" s="6"/>
    </row>
    <row r="33" spans="1:27" ht="15.75" thickBot="1" x14ac:dyDescent="0.3">
      <c r="A33" s="15" t="s">
        <v>2</v>
      </c>
      <c r="B33" s="16">
        <v>1</v>
      </c>
      <c r="C33" s="17">
        <v>2</v>
      </c>
      <c r="D33" s="17">
        <v>3</v>
      </c>
      <c r="E33" s="17">
        <v>4</v>
      </c>
      <c r="F33" s="18">
        <v>5</v>
      </c>
      <c r="G33" s="20" t="s">
        <v>3</v>
      </c>
      <c r="H33" s="21" t="s">
        <v>10</v>
      </c>
      <c r="I33" s="21" t="s">
        <v>4</v>
      </c>
      <c r="J33" s="22" t="s">
        <v>5</v>
      </c>
      <c r="R33" s="15" t="s">
        <v>7</v>
      </c>
      <c r="S33" s="16">
        <v>1</v>
      </c>
      <c r="T33" s="17">
        <v>2</v>
      </c>
      <c r="U33" s="17">
        <v>3</v>
      </c>
      <c r="V33" s="17">
        <v>4</v>
      </c>
      <c r="W33" s="18">
        <v>5</v>
      </c>
      <c r="X33" s="20" t="s">
        <v>3</v>
      </c>
      <c r="Y33" s="21" t="s">
        <v>10</v>
      </c>
      <c r="Z33" s="21" t="s">
        <v>4</v>
      </c>
      <c r="AA33" s="22" t="s">
        <v>5</v>
      </c>
    </row>
    <row r="34" spans="1:27" x14ac:dyDescent="0.25">
      <c r="A34" s="3">
        <v>1</v>
      </c>
      <c r="B34" s="3">
        <f>(($P$4*B21)/($P$7*$P$5*$O$10))</f>
        <v>0.41586028414163551</v>
      </c>
      <c r="C34" s="3">
        <f t="shared" ref="C34:F34" si="55">(($P$4*C21)/($P$7*$P$5*$O$10))</f>
        <v>0.41546802479485861</v>
      </c>
      <c r="D34" s="3">
        <f t="shared" si="55"/>
        <v>0.41572953102604515</v>
      </c>
      <c r="E34" s="3">
        <f t="shared" si="55"/>
        <v>0.4154680247948615</v>
      </c>
      <c r="F34" s="3">
        <f t="shared" si="55"/>
        <v>0.41605641381502534</v>
      </c>
      <c r="G34" s="3">
        <f>AVERAGE(B34:F34)</f>
        <v>0.41571645571448529</v>
      </c>
      <c r="H34" s="3">
        <f>STDEV(B34:F34)</f>
        <v>2.5488474552401484E-4</v>
      </c>
      <c r="I34" s="3">
        <f>MAX(B34:F34)</f>
        <v>0.41605641381502534</v>
      </c>
      <c r="J34" s="3">
        <f>MIN(B34:F34)</f>
        <v>0.41546802479485861</v>
      </c>
      <c r="R34" s="3">
        <v>1</v>
      </c>
      <c r="S34" s="3">
        <f>(($P$4*S21)/($P$7*$P$5*$O$10))</f>
        <v>0.44573737105450079</v>
      </c>
      <c r="T34" s="3">
        <f t="shared" ref="T34:W34" si="56">(($P$4*T21)/($P$7*$P$5*$O$10))</f>
        <v>0.44606425384348097</v>
      </c>
      <c r="U34" s="3">
        <f t="shared" si="56"/>
        <v>0.44560661793890749</v>
      </c>
      <c r="V34" s="3">
        <f t="shared" si="56"/>
        <v>0.44632576007466462</v>
      </c>
      <c r="W34" s="3">
        <f t="shared" si="56"/>
        <v>0.44547586482331425</v>
      </c>
      <c r="X34" s="3">
        <f>AVERAGE(S34:W34)</f>
        <v>0.44584197354697358</v>
      </c>
      <c r="Y34" s="3">
        <f>STDEV(S34:W34)</f>
        <v>3.477885405709609E-4</v>
      </c>
      <c r="Z34" s="3">
        <f>MAX(S34:W34)</f>
        <v>0.44632576007466462</v>
      </c>
      <c r="AA34" s="3">
        <f>MIN(S34:W34)</f>
        <v>0.44547586482331425</v>
      </c>
    </row>
    <row r="35" spans="1:27" x14ac:dyDescent="0.25">
      <c r="A35" s="4">
        <v>2</v>
      </c>
      <c r="B35" s="3">
        <f t="shared" ref="B35:F35" si="57">(($P$4*B22)/($P$7*$P$5*$O$10))</f>
        <v>0.50124206862347653</v>
      </c>
      <c r="C35" s="3">
        <f t="shared" si="57"/>
        <v>0.50039217337212605</v>
      </c>
      <c r="D35" s="3">
        <f t="shared" si="57"/>
        <v>0.50045754992992275</v>
      </c>
      <c r="E35" s="3">
        <f t="shared" si="57"/>
        <v>0.50039217337212605</v>
      </c>
      <c r="F35" s="3">
        <f t="shared" si="57"/>
        <v>0.50137282173906972</v>
      </c>
      <c r="G35" s="3">
        <f t="shared" ref="G35:G36" si="58">AVERAGE(B35:F35)</f>
        <v>0.50077135740734424</v>
      </c>
      <c r="H35" s="3">
        <f t="shared" ref="H35:H36" si="59">STDEV(B35:F35)</f>
        <v>4.9228157322437412E-4</v>
      </c>
      <c r="I35" s="3">
        <f t="shared" ref="I35:I36" si="60">MAX(B35:F35)</f>
        <v>0.50137282173906972</v>
      </c>
      <c r="J35" s="3">
        <f t="shared" ref="J35:J36" si="61">MIN(B35:F35)</f>
        <v>0.50039217337212605</v>
      </c>
      <c r="R35" s="4">
        <v>2</v>
      </c>
      <c r="S35" s="3">
        <f t="shared" ref="S35:W35" si="62">(($P$4*S22)/($P$7*$P$5*$O$10))</f>
        <v>0.46933830841893026</v>
      </c>
      <c r="T35" s="3">
        <f t="shared" si="62"/>
        <v>0.46927293186113356</v>
      </c>
      <c r="U35" s="3">
        <f t="shared" si="62"/>
        <v>0.46927293186113356</v>
      </c>
      <c r="V35" s="3">
        <f t="shared" si="62"/>
        <v>0.46901142562994996</v>
      </c>
      <c r="W35" s="3">
        <f t="shared" si="62"/>
        <v>0.46881529595656296</v>
      </c>
      <c r="X35" s="3">
        <f t="shared" ref="X35:X36" si="63">AVERAGE(S35:W35)</f>
        <v>0.46914217874554209</v>
      </c>
      <c r="Y35" s="3">
        <f t="shared" ref="Y35:Y36" si="64">STDEV(S35:W35)</f>
        <v>2.2170269406624507E-4</v>
      </c>
      <c r="Z35" s="3">
        <f t="shared" ref="Z35:Z36" si="65">MAX(S35:W35)</f>
        <v>0.46933830841893026</v>
      </c>
      <c r="AA35" s="3">
        <f t="shared" ref="AA35:AA36" si="66">MIN(S35:W35)</f>
        <v>0.46881529595656296</v>
      </c>
    </row>
    <row r="36" spans="1:27" ht="15.75" thickBot="1" x14ac:dyDescent="0.3">
      <c r="A36" s="4">
        <v>3</v>
      </c>
      <c r="B36" s="3">
        <f t="shared" ref="B36:F36" si="67">(($P$4*B23)/($P$7*$P$5*$O$10))</f>
        <v>0.46417356035302837</v>
      </c>
      <c r="C36" s="3">
        <f t="shared" si="67"/>
        <v>0.46410818379523466</v>
      </c>
      <c r="D36" s="3">
        <f t="shared" si="67"/>
        <v>0.46358517133286453</v>
      </c>
      <c r="E36" s="3">
        <f t="shared" si="67"/>
        <v>0.46319291198608764</v>
      </c>
      <c r="F36" s="3">
        <f t="shared" si="67"/>
        <v>0.46397743067964142</v>
      </c>
      <c r="G36" s="3">
        <f t="shared" si="58"/>
        <v>0.46380745162937131</v>
      </c>
      <c r="H36" s="3">
        <f t="shared" si="59"/>
        <v>4.1244266693558587E-4</v>
      </c>
      <c r="I36" s="3">
        <f t="shared" si="60"/>
        <v>0.46417356035302837</v>
      </c>
      <c r="J36" s="3">
        <f t="shared" si="61"/>
        <v>0.46319291198608764</v>
      </c>
      <c r="R36" s="4">
        <v>3</v>
      </c>
      <c r="S36" s="3">
        <f t="shared" ref="S36:W36" si="68">(($P$4*S23)/($P$7*$P$5*$O$10))</f>
        <v>0.52268557958063167</v>
      </c>
      <c r="T36" s="3">
        <f t="shared" si="68"/>
        <v>0.52255482646503848</v>
      </c>
      <c r="U36" s="3">
        <f t="shared" si="68"/>
        <v>0.52262020302283219</v>
      </c>
      <c r="V36" s="3">
        <f t="shared" si="68"/>
        <v>0.52262020302283219</v>
      </c>
      <c r="W36" s="3">
        <f t="shared" si="68"/>
        <v>0.52262020302283507</v>
      </c>
      <c r="X36" s="3">
        <f t="shared" si="63"/>
        <v>0.52262020302283396</v>
      </c>
      <c r="Y36" s="3">
        <f>STDEV(S36:W36)</f>
        <v>4.6228207348604858E-5</v>
      </c>
      <c r="Z36" s="3">
        <f t="shared" si="65"/>
        <v>0.52268557958063167</v>
      </c>
      <c r="AA36" s="3">
        <f t="shared" si="66"/>
        <v>0.52255482646503848</v>
      </c>
    </row>
    <row r="37" spans="1:27" ht="15.75" thickBot="1" x14ac:dyDescent="0.3">
      <c r="G37" s="33">
        <f>AVERAGE(B34:F36)</f>
        <v>0.4600984215837336</v>
      </c>
      <c r="H37" s="32">
        <f>STDEV(B34:F36)</f>
        <v>3.6046524698137364E-2</v>
      </c>
      <c r="X37" s="33">
        <f>AVERAGE(S34:W36)</f>
        <v>0.47920145177178314</v>
      </c>
      <c r="Y37" s="32">
        <f>STDEV(S34:W36)</f>
        <v>3.327037248196936E-2</v>
      </c>
    </row>
  </sheetData>
  <mergeCells count="24">
    <mergeCell ref="N17:O17"/>
    <mergeCell ref="S13:W13"/>
    <mergeCell ref="S19:W19"/>
    <mergeCell ref="S25:W25"/>
    <mergeCell ref="S32:W32"/>
    <mergeCell ref="S1:W1"/>
    <mergeCell ref="S7:W7"/>
    <mergeCell ref="M9:N9"/>
    <mergeCell ref="M10:N10"/>
    <mergeCell ref="L12:N12"/>
    <mergeCell ref="L13:N13"/>
    <mergeCell ref="M2:N2"/>
    <mergeCell ref="L3:L4"/>
    <mergeCell ref="M3:N4"/>
    <mergeCell ref="L5:L6"/>
    <mergeCell ref="M5:N6"/>
    <mergeCell ref="L7:L8"/>
    <mergeCell ref="M7:N8"/>
    <mergeCell ref="B32:F32"/>
    <mergeCell ref="B1:F1"/>
    <mergeCell ref="B7:F7"/>
    <mergeCell ref="B13:F13"/>
    <mergeCell ref="B19:F19"/>
    <mergeCell ref="B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F94D-D754-44BB-9181-605B0B656471}">
  <dimension ref="A1:I22"/>
  <sheetViews>
    <sheetView workbookViewId="0">
      <selection activeCell="B14" sqref="B14:F16"/>
    </sheetView>
  </sheetViews>
  <sheetFormatPr defaultRowHeight="15" x14ac:dyDescent="0.25"/>
  <sheetData>
    <row r="1" spans="1:9" ht="15.75" thickBot="1" x14ac:dyDescent="0.3">
      <c r="A1" s="2" t="s">
        <v>8</v>
      </c>
      <c r="B1" s="34" t="s">
        <v>1</v>
      </c>
      <c r="C1" s="35"/>
      <c r="D1" s="35"/>
      <c r="E1" s="35"/>
      <c r="F1" s="36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3.6165099999999999</v>
      </c>
      <c r="C3" s="7">
        <v>3.6164700000000001</v>
      </c>
      <c r="D3" s="7">
        <v>3.6164900000000002</v>
      </c>
      <c r="E3" s="7">
        <v>3.6164999999999998</v>
      </c>
      <c r="F3" s="7">
        <v>3.6164900000000002</v>
      </c>
      <c r="G3" s="7">
        <f>AVERAGE(B3:F3)</f>
        <v>3.616492</v>
      </c>
      <c r="H3" s="7">
        <f>MAX(B3:F3)</f>
        <v>3.6165099999999999</v>
      </c>
      <c r="I3" s="7">
        <f>MIN(B3:F3)</f>
        <v>3.6164700000000001</v>
      </c>
    </row>
    <row r="4" spans="1:9" x14ac:dyDescent="0.25">
      <c r="A4" s="4">
        <v>2</v>
      </c>
      <c r="B4" s="8">
        <v>3.6306699999999998</v>
      </c>
      <c r="C4" s="8">
        <v>3.6306699999999998</v>
      </c>
      <c r="D4" s="8">
        <v>3.6306500000000002</v>
      </c>
      <c r="E4" s="8">
        <v>3.6306600000000002</v>
      </c>
      <c r="F4" s="8">
        <v>3.6306600000000002</v>
      </c>
      <c r="G4" s="8">
        <f t="shared" ref="G4:G8" si="0">AVERAGE(B4:F4)</f>
        <v>3.6306620000000001</v>
      </c>
      <c r="H4" s="8">
        <f t="shared" ref="H4:H10" si="1">MAX(B4:F4)</f>
        <v>3.6306699999999998</v>
      </c>
      <c r="I4" s="8">
        <f t="shared" ref="I4:I10" si="2">MIN(B4:F4)</f>
        <v>3.6306500000000002</v>
      </c>
    </row>
    <row r="5" spans="1:9" x14ac:dyDescent="0.25">
      <c r="A5" s="4">
        <v>3</v>
      </c>
      <c r="B5" s="8">
        <v>3.6453899999999999</v>
      </c>
      <c r="C5" s="8">
        <v>3.64541</v>
      </c>
      <c r="D5" s="8">
        <v>3.6453600000000002</v>
      </c>
      <c r="E5" s="8">
        <v>3.6453700000000002</v>
      </c>
      <c r="F5" s="8">
        <v>3.6453899999999999</v>
      </c>
      <c r="G5" s="8">
        <f t="shared" si="0"/>
        <v>3.645384</v>
      </c>
      <c r="H5" s="8">
        <f t="shared" si="1"/>
        <v>3.64541</v>
      </c>
      <c r="I5" s="8">
        <f t="shared" si="2"/>
        <v>3.6453600000000002</v>
      </c>
    </row>
    <row r="6" spans="1:9" x14ac:dyDescent="0.25">
      <c r="A6" s="4">
        <v>4</v>
      </c>
      <c r="B6" s="8">
        <v>3.6295500000000001</v>
      </c>
      <c r="C6" s="8">
        <v>3.6295500000000001</v>
      </c>
      <c r="D6" s="8">
        <v>3.62954</v>
      </c>
      <c r="E6" s="8">
        <v>3.6295500000000001</v>
      </c>
      <c r="F6" s="8">
        <v>3.6295500000000001</v>
      </c>
      <c r="G6" s="8">
        <f t="shared" si="0"/>
        <v>3.6295479999999998</v>
      </c>
      <c r="H6" s="8">
        <f t="shared" si="1"/>
        <v>3.6295500000000001</v>
      </c>
      <c r="I6" s="8">
        <f t="shared" si="2"/>
        <v>3.62954</v>
      </c>
    </row>
    <row r="7" spans="1:9" x14ac:dyDescent="0.25">
      <c r="A7" s="4">
        <v>5</v>
      </c>
      <c r="B7" s="8">
        <v>3.6310500000000001</v>
      </c>
      <c r="C7" s="8">
        <v>3.6310500000000001</v>
      </c>
      <c r="D7" s="8">
        <v>3.6310699999999998</v>
      </c>
      <c r="E7" s="8">
        <v>3.6310699999999998</v>
      </c>
      <c r="F7" s="8">
        <v>3.6310600000000002</v>
      </c>
      <c r="G7" s="8">
        <f t="shared" si="0"/>
        <v>3.6310600000000002</v>
      </c>
      <c r="H7" s="8">
        <f t="shared" si="1"/>
        <v>3.6310699999999998</v>
      </c>
      <c r="I7" s="8">
        <f t="shared" si="2"/>
        <v>3.6310500000000001</v>
      </c>
    </row>
    <row r="8" spans="1:9" x14ac:dyDescent="0.25">
      <c r="A8" s="4">
        <v>6</v>
      </c>
      <c r="B8" s="8">
        <v>3.60568</v>
      </c>
      <c r="C8" s="8">
        <v>3.6057100000000002</v>
      </c>
      <c r="D8" s="8">
        <v>3.6057199999999998</v>
      </c>
      <c r="E8" s="8">
        <v>3.60568</v>
      </c>
      <c r="F8" s="8">
        <v>3.6056900000000001</v>
      </c>
      <c r="G8" s="8">
        <f t="shared" si="0"/>
        <v>3.6056959999999996</v>
      </c>
      <c r="H8" s="8">
        <f t="shared" si="1"/>
        <v>3.6057199999999998</v>
      </c>
      <c r="I8" s="8">
        <f t="shared" si="2"/>
        <v>3.60568</v>
      </c>
    </row>
    <row r="9" spans="1:9" x14ac:dyDescent="0.25">
      <c r="A9" s="4">
        <v>7</v>
      </c>
      <c r="B9" s="8">
        <v>3.6244800000000001</v>
      </c>
      <c r="C9" s="8">
        <v>3.6244900000000002</v>
      </c>
      <c r="D9" s="8">
        <v>3.6245099999999999</v>
      </c>
      <c r="E9" s="8">
        <v>3.6244900000000002</v>
      </c>
      <c r="F9" s="8">
        <v>3.6245099999999999</v>
      </c>
      <c r="G9" s="8">
        <f>AVERAGE(B9:F9)</f>
        <v>3.6244959999999997</v>
      </c>
      <c r="H9" s="8">
        <f t="shared" si="1"/>
        <v>3.6245099999999999</v>
      </c>
      <c r="I9" s="8">
        <f t="shared" si="2"/>
        <v>3.6244800000000001</v>
      </c>
    </row>
    <row r="10" spans="1:9" x14ac:dyDescent="0.25">
      <c r="A10" s="4">
        <v>8</v>
      </c>
      <c r="B10" s="8">
        <v>3.62887</v>
      </c>
      <c r="C10" s="8">
        <v>3.6288999999999998</v>
      </c>
      <c r="D10" s="8">
        <v>3.6288800000000001</v>
      </c>
      <c r="E10" s="8">
        <v>3.6289099999999999</v>
      </c>
      <c r="F10" s="8">
        <v>3.62893</v>
      </c>
      <c r="G10" s="8">
        <f>AVERAGE(B10:F10)</f>
        <v>3.6288979999999995</v>
      </c>
      <c r="H10" s="8">
        <f t="shared" si="1"/>
        <v>3.62893</v>
      </c>
      <c r="I10" s="8">
        <f t="shared" si="2"/>
        <v>3.62887</v>
      </c>
    </row>
    <row r="11" spans="1:9" ht="15.75" thickBot="1" x14ac:dyDescent="0.3">
      <c r="A11" s="6"/>
      <c r="B11" s="6"/>
      <c r="C11" s="6"/>
      <c r="D11" s="6"/>
      <c r="E11" s="6"/>
      <c r="F11" s="6"/>
    </row>
    <row r="12" spans="1:9" ht="15.75" thickBot="1" x14ac:dyDescent="0.3">
      <c r="A12" s="2" t="s">
        <v>8</v>
      </c>
      <c r="B12" s="37" t="s">
        <v>1</v>
      </c>
      <c r="C12" s="38"/>
      <c r="D12" s="38"/>
      <c r="E12" s="38"/>
      <c r="F12" s="39"/>
    </row>
    <row r="13" spans="1:9" ht="15.75" thickBot="1" x14ac:dyDescent="0.3">
      <c r="A13" s="2" t="s">
        <v>7</v>
      </c>
      <c r="B13" s="2">
        <v>1</v>
      </c>
      <c r="C13" s="2">
        <v>2</v>
      </c>
      <c r="D13" s="2">
        <v>3</v>
      </c>
      <c r="E13" s="2">
        <v>4</v>
      </c>
      <c r="F13" s="5">
        <v>5</v>
      </c>
      <c r="G13" s="12" t="s">
        <v>3</v>
      </c>
      <c r="H13" s="13" t="s">
        <v>4</v>
      </c>
      <c r="I13" s="13" t="s">
        <v>5</v>
      </c>
    </row>
    <row r="14" spans="1:9" x14ac:dyDescent="0.25">
      <c r="A14" s="3">
        <v>1</v>
      </c>
      <c r="B14" s="7">
        <v>3.5158999999999998</v>
      </c>
      <c r="C14" s="7">
        <v>3.5158999999999998</v>
      </c>
      <c r="D14" s="7">
        <v>3.5159099999999999</v>
      </c>
      <c r="E14" s="7">
        <v>3.5158999999999998</v>
      </c>
      <c r="F14" s="7">
        <v>3.5158999999999998</v>
      </c>
      <c r="G14" s="7">
        <f>AVERAGE(B14:F14)</f>
        <v>3.5159019999999996</v>
      </c>
      <c r="H14" s="7">
        <f>MAX(B14:F14)</f>
        <v>3.5159099999999999</v>
      </c>
      <c r="I14" s="7">
        <f>MIN(B14:F14)</f>
        <v>3.5158999999999998</v>
      </c>
    </row>
    <row r="15" spans="1:9" x14ac:dyDescent="0.25">
      <c r="A15" s="4">
        <v>2</v>
      </c>
      <c r="B15" s="8">
        <v>3.5342199999999999</v>
      </c>
      <c r="C15" s="8">
        <v>3.5342500000000001</v>
      </c>
      <c r="D15" s="8">
        <v>3.5342600000000002</v>
      </c>
      <c r="E15" s="8">
        <v>3.53424</v>
      </c>
      <c r="F15" s="8">
        <v>3.5342500000000001</v>
      </c>
      <c r="G15" s="7">
        <f t="shared" ref="G15:G21" si="3">AVERAGE(B15:F15)</f>
        <v>3.5342439999999997</v>
      </c>
      <c r="H15" s="8">
        <f t="shared" ref="H15:H21" si="4">MAX(B15:F15)</f>
        <v>3.5342600000000002</v>
      </c>
      <c r="I15" s="8">
        <f t="shared" ref="I15:I21" si="5">MIN(B15:F15)</f>
        <v>3.5342199999999999</v>
      </c>
    </row>
    <row r="16" spans="1:9" x14ac:dyDescent="0.25">
      <c r="A16" s="4">
        <v>3</v>
      </c>
      <c r="B16" s="8">
        <v>3.5276900000000002</v>
      </c>
      <c r="C16" s="8">
        <v>3.5276999999999998</v>
      </c>
      <c r="D16" s="8">
        <v>3.5276999999999998</v>
      </c>
      <c r="E16" s="8">
        <v>3.52773</v>
      </c>
      <c r="F16" s="8">
        <v>3.52766</v>
      </c>
      <c r="G16" s="7">
        <f t="shared" si="3"/>
        <v>3.5276960000000002</v>
      </c>
      <c r="H16" s="8">
        <f t="shared" si="4"/>
        <v>3.52773</v>
      </c>
      <c r="I16" s="8">
        <f t="shared" si="5"/>
        <v>3.52766</v>
      </c>
    </row>
    <row r="17" spans="1:9" x14ac:dyDescent="0.25">
      <c r="A17" s="4">
        <v>4</v>
      </c>
      <c r="B17" s="8">
        <v>3.5086300000000001</v>
      </c>
      <c r="C17" s="8">
        <v>3.5086400000000002</v>
      </c>
      <c r="D17" s="8">
        <v>3.50861</v>
      </c>
      <c r="E17" s="8">
        <v>3.5085999999999999</v>
      </c>
      <c r="F17" s="8">
        <v>3.5086400000000002</v>
      </c>
      <c r="G17" s="7">
        <f t="shared" si="3"/>
        <v>3.5086240000000002</v>
      </c>
      <c r="H17" s="8">
        <f t="shared" si="4"/>
        <v>3.5086400000000002</v>
      </c>
      <c r="I17" s="8">
        <f t="shared" si="5"/>
        <v>3.5085999999999999</v>
      </c>
    </row>
    <row r="18" spans="1:9" x14ac:dyDescent="0.25">
      <c r="A18" s="4">
        <v>5</v>
      </c>
      <c r="B18" s="8">
        <v>3.5062199999999999</v>
      </c>
      <c r="C18" s="8">
        <v>3.50623</v>
      </c>
      <c r="D18" s="8">
        <v>3.5062199999999999</v>
      </c>
      <c r="E18" s="8">
        <v>3.50623</v>
      </c>
      <c r="F18" s="8">
        <v>3.5062099999999998</v>
      </c>
      <c r="G18" s="7">
        <f t="shared" si="3"/>
        <v>3.5062220000000002</v>
      </c>
      <c r="H18" s="8">
        <f t="shared" si="4"/>
        <v>3.50623</v>
      </c>
      <c r="I18" s="8">
        <f t="shared" si="5"/>
        <v>3.5062099999999998</v>
      </c>
    </row>
    <row r="19" spans="1:9" x14ac:dyDescent="0.25">
      <c r="A19" s="4">
        <v>6</v>
      </c>
      <c r="B19" s="8">
        <v>3.4910000000000001</v>
      </c>
      <c r="C19" s="8">
        <v>3.49099</v>
      </c>
      <c r="D19" s="8">
        <v>3.49098</v>
      </c>
      <c r="E19" s="8">
        <v>3.4909699999999999</v>
      </c>
      <c r="F19" s="8">
        <v>3.4910000000000001</v>
      </c>
      <c r="G19" s="7">
        <f t="shared" si="3"/>
        <v>3.4909880000000002</v>
      </c>
      <c r="H19" s="8">
        <f t="shared" si="4"/>
        <v>3.4910000000000001</v>
      </c>
      <c r="I19" s="8">
        <f t="shared" si="5"/>
        <v>3.4909699999999999</v>
      </c>
    </row>
    <row r="20" spans="1:9" x14ac:dyDescent="0.25">
      <c r="A20" s="4">
        <v>7</v>
      </c>
      <c r="B20" s="8">
        <v>3.50082</v>
      </c>
      <c r="C20" s="8">
        <v>3.5008300000000001</v>
      </c>
      <c r="D20" s="8">
        <v>3.50081</v>
      </c>
      <c r="E20" s="8">
        <v>3.5007899999999998</v>
      </c>
      <c r="F20" s="8">
        <v>3.50081</v>
      </c>
      <c r="G20" s="7">
        <f t="shared" si="3"/>
        <v>3.5008119999999998</v>
      </c>
      <c r="H20" s="8">
        <f t="shared" si="4"/>
        <v>3.5008300000000001</v>
      </c>
      <c r="I20" s="8">
        <f t="shared" si="5"/>
        <v>3.5007899999999998</v>
      </c>
    </row>
    <row r="21" spans="1:9" x14ac:dyDescent="0.25">
      <c r="A21" s="4">
        <v>8</v>
      </c>
      <c r="B21" s="8">
        <v>3.50943</v>
      </c>
      <c r="C21" s="8">
        <v>3.5094799999999999</v>
      </c>
      <c r="D21" s="8">
        <v>3.5094400000000001</v>
      </c>
      <c r="E21" s="8">
        <v>3.5094699999999999</v>
      </c>
      <c r="F21" s="8">
        <v>3.5094799999999999</v>
      </c>
      <c r="G21" s="8">
        <f t="shared" si="3"/>
        <v>3.5094599999999998</v>
      </c>
      <c r="H21" s="8">
        <f t="shared" si="4"/>
        <v>3.5094799999999999</v>
      </c>
      <c r="I21" s="8">
        <f t="shared" si="5"/>
        <v>3.50943</v>
      </c>
    </row>
    <row r="22" spans="1:9" x14ac:dyDescent="0.25">
      <c r="B22" s="11"/>
      <c r="G22" s="11"/>
      <c r="H22" s="11"/>
      <c r="I22" s="11"/>
    </row>
  </sheetData>
  <mergeCells count="2">
    <mergeCell ref="B1:F1"/>
    <mergeCell ref="B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B52FB-317A-4D69-9ACF-F63A7F545662}">
  <dimension ref="A1:I11"/>
  <sheetViews>
    <sheetView workbookViewId="0">
      <selection activeCell="B3" sqref="B3:F5"/>
    </sheetView>
  </sheetViews>
  <sheetFormatPr defaultRowHeight="15" x14ac:dyDescent="0.25"/>
  <sheetData>
    <row r="1" spans="1:9" ht="15.75" thickBot="1" x14ac:dyDescent="0.3">
      <c r="A1" s="2" t="s">
        <v>0</v>
      </c>
      <c r="B1" s="34" t="s">
        <v>1</v>
      </c>
      <c r="C1" s="35"/>
      <c r="D1" s="35"/>
      <c r="E1" s="35"/>
      <c r="F1" s="36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4">
        <v>5</v>
      </c>
      <c r="G2" s="12" t="s">
        <v>3</v>
      </c>
      <c r="H2" s="13" t="s">
        <v>4</v>
      </c>
      <c r="I2" s="13" t="s">
        <v>5</v>
      </c>
    </row>
    <row r="3" spans="1:9" x14ac:dyDescent="0.25">
      <c r="A3" s="3">
        <v>1</v>
      </c>
      <c r="B3" s="7">
        <v>3.5933600000000001</v>
      </c>
      <c r="C3" s="7">
        <v>3.5933199999999998</v>
      </c>
      <c r="D3" s="7">
        <v>3.5933099999999998</v>
      </c>
      <c r="E3" s="7">
        <v>3.59327</v>
      </c>
      <c r="F3" s="9">
        <v>3.5933799999999998</v>
      </c>
      <c r="G3" s="7">
        <f>AVERAGE(B3:F3)</f>
        <v>3.5933279999999996</v>
      </c>
      <c r="H3" s="7">
        <f>MAX(B3:F3)</f>
        <v>3.5933799999999998</v>
      </c>
      <c r="I3" s="7">
        <f>MIN(B3:F3)</f>
        <v>3.59327</v>
      </c>
    </row>
    <row r="4" spans="1:9" x14ac:dyDescent="0.25">
      <c r="A4" s="4">
        <v>2</v>
      </c>
      <c r="B4" s="8">
        <v>3.61652</v>
      </c>
      <c r="C4" s="8">
        <v>3.61652</v>
      </c>
      <c r="D4" s="8">
        <v>3.6165400000000001</v>
      </c>
      <c r="E4" s="8">
        <v>3.6165099999999999</v>
      </c>
      <c r="F4" s="10">
        <v>3.6165799999999999</v>
      </c>
      <c r="G4" s="7">
        <f t="shared" ref="G4:G5" si="0">AVERAGE(B4:F4)</f>
        <v>3.6165340000000001</v>
      </c>
      <c r="H4" s="7">
        <f t="shared" ref="H4:H5" si="1">MAX(B4:F4)</f>
        <v>3.6165799999999999</v>
      </c>
      <c r="I4" s="7">
        <f t="shared" ref="I4:I5" si="2">MIN(B4:F4)</f>
        <v>3.6165099999999999</v>
      </c>
    </row>
    <row r="5" spans="1:9" x14ac:dyDescent="0.25">
      <c r="A5" s="4">
        <v>3</v>
      </c>
      <c r="B5" s="8">
        <v>3.62256</v>
      </c>
      <c r="C5" s="8">
        <v>3.62256</v>
      </c>
      <c r="D5" s="8">
        <v>3.6225499999999999</v>
      </c>
      <c r="E5" s="8">
        <v>3.6225800000000001</v>
      </c>
      <c r="F5" s="10">
        <v>3.62263</v>
      </c>
      <c r="G5" s="7">
        <f t="shared" si="0"/>
        <v>3.622576</v>
      </c>
      <c r="H5" s="7">
        <f t="shared" si="1"/>
        <v>3.62263</v>
      </c>
      <c r="I5" s="7">
        <f t="shared" si="2"/>
        <v>3.6225499999999999</v>
      </c>
    </row>
    <row r="6" spans="1:9" ht="15.75" thickBot="1" x14ac:dyDescent="0.3"/>
    <row r="7" spans="1:9" ht="15.75" thickBot="1" x14ac:dyDescent="0.3">
      <c r="A7" s="2" t="s">
        <v>0</v>
      </c>
      <c r="B7" s="37" t="s">
        <v>1</v>
      </c>
      <c r="C7" s="38"/>
      <c r="D7" s="38"/>
      <c r="E7" s="38"/>
      <c r="F7" s="39"/>
    </row>
    <row r="8" spans="1:9" ht="15.75" thickBot="1" x14ac:dyDescent="0.3">
      <c r="A8" s="2" t="s">
        <v>7</v>
      </c>
      <c r="B8" s="2">
        <v>1</v>
      </c>
      <c r="C8" s="2">
        <v>2</v>
      </c>
      <c r="D8" s="2">
        <v>3</v>
      </c>
      <c r="E8" s="2">
        <v>4</v>
      </c>
      <c r="F8" s="5">
        <v>5</v>
      </c>
      <c r="G8" s="12" t="s">
        <v>3</v>
      </c>
      <c r="H8" s="13" t="s">
        <v>4</v>
      </c>
      <c r="I8" s="13" t="s">
        <v>5</v>
      </c>
    </row>
    <row r="9" spans="1:9" x14ac:dyDescent="0.25">
      <c r="A9" s="3">
        <v>1</v>
      </c>
      <c r="B9" s="7">
        <v>3.4945200000000001</v>
      </c>
      <c r="C9" s="7">
        <v>3.4945900000000001</v>
      </c>
      <c r="D9" s="7">
        <v>3.4945400000000002</v>
      </c>
      <c r="E9" s="7">
        <v>3.4945499999999998</v>
      </c>
      <c r="F9" s="7">
        <v>3.4946299999999999</v>
      </c>
      <c r="G9" s="7">
        <f>AVERAGE(B9:F9)</f>
        <v>3.4945660000000003</v>
      </c>
      <c r="H9" s="7">
        <f>MAX(B9:F9)</f>
        <v>3.4946299999999999</v>
      </c>
      <c r="I9" s="7">
        <f>MIN(B9:F9)</f>
        <v>3.4945200000000001</v>
      </c>
    </row>
    <row r="10" spans="1:9" x14ac:dyDescent="0.25">
      <c r="A10" s="4">
        <v>2</v>
      </c>
      <c r="B10" s="8">
        <v>3.5103</v>
      </c>
      <c r="C10" s="8">
        <v>3.5102699999999998</v>
      </c>
      <c r="D10" s="8">
        <v>3.5103</v>
      </c>
      <c r="E10" s="8">
        <v>3.5102899999999999</v>
      </c>
      <c r="F10" s="8">
        <v>3.5103800000000001</v>
      </c>
      <c r="G10" s="7">
        <f t="shared" ref="G10:G11" si="3">AVERAGE(B10:F10)</f>
        <v>3.5103079999999998</v>
      </c>
      <c r="H10" s="7">
        <f t="shared" ref="H10:H11" si="4">MAX(B10:F10)</f>
        <v>3.5103800000000001</v>
      </c>
      <c r="I10" s="7">
        <f t="shared" ref="I10:I11" si="5">MIN(B10:F10)</f>
        <v>3.5102699999999998</v>
      </c>
    </row>
    <row r="11" spans="1:9" x14ac:dyDescent="0.25">
      <c r="A11" s="4">
        <v>3</v>
      </c>
      <c r="B11" s="8">
        <v>3.5047299999999999</v>
      </c>
      <c r="C11" s="8">
        <v>3.50481</v>
      </c>
      <c r="D11" s="8">
        <v>3.5047600000000001</v>
      </c>
      <c r="E11" s="8">
        <v>3.5047700000000002</v>
      </c>
      <c r="F11" s="8">
        <v>3.5048300000000001</v>
      </c>
      <c r="G11" s="7">
        <f t="shared" si="3"/>
        <v>3.5047799999999993</v>
      </c>
      <c r="H11" s="7">
        <f t="shared" si="4"/>
        <v>3.5048300000000001</v>
      </c>
      <c r="I11" s="7">
        <f t="shared" si="5"/>
        <v>3.5047299999999999</v>
      </c>
    </row>
  </sheetData>
  <mergeCells count="2">
    <mergeCell ref="B1:F1"/>
    <mergeCell ref="B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A008-269D-453D-96F6-3CC154556304}">
  <dimension ref="A1:AA37"/>
  <sheetViews>
    <sheetView tabSelected="1" topLeftCell="A4" zoomScaleNormal="100" workbookViewId="0">
      <selection activeCell="M36" sqref="M36"/>
    </sheetView>
  </sheetViews>
  <sheetFormatPr defaultRowHeight="15" x14ac:dyDescent="0.25"/>
  <cols>
    <col min="12" max="12" width="3.28515625" customWidth="1"/>
    <col min="15" max="15" width="13.5703125" bestFit="1" customWidth="1"/>
    <col min="16" max="16" width="18" bestFit="1" customWidth="1"/>
  </cols>
  <sheetData>
    <row r="1" spans="1:27" ht="15.75" thickBot="1" x14ac:dyDescent="0.3">
      <c r="A1" s="15" t="s">
        <v>9</v>
      </c>
      <c r="B1" s="43" t="s">
        <v>11</v>
      </c>
      <c r="C1" s="44"/>
      <c r="D1" s="44"/>
      <c r="E1" s="44"/>
      <c r="F1" s="45"/>
      <c r="G1" s="15"/>
      <c r="H1" s="19"/>
      <c r="I1" s="6"/>
      <c r="J1" s="6"/>
      <c r="R1" s="15" t="s">
        <v>9</v>
      </c>
      <c r="S1" s="43" t="s">
        <v>11</v>
      </c>
      <c r="T1" s="44"/>
      <c r="U1" s="44"/>
      <c r="V1" s="44"/>
      <c r="W1" s="45"/>
      <c r="X1" s="15"/>
      <c r="Y1" s="19"/>
      <c r="Z1" s="6"/>
      <c r="AA1" s="6"/>
    </row>
    <row r="2" spans="1:27" ht="15.75" thickBot="1" x14ac:dyDescent="0.3">
      <c r="A2" s="15" t="s">
        <v>2</v>
      </c>
      <c r="B2" s="16">
        <v>1</v>
      </c>
      <c r="C2" s="17">
        <v>2</v>
      </c>
      <c r="D2" s="17">
        <v>3</v>
      </c>
      <c r="E2" s="17">
        <v>4</v>
      </c>
      <c r="F2" s="18">
        <v>5</v>
      </c>
      <c r="G2" s="20" t="s">
        <v>3</v>
      </c>
      <c r="H2" s="21" t="s">
        <v>10</v>
      </c>
      <c r="I2" s="21" t="s">
        <v>4</v>
      </c>
      <c r="J2" s="22" t="s">
        <v>5</v>
      </c>
      <c r="L2" s="23" t="s">
        <v>17</v>
      </c>
      <c r="M2" s="46" t="s">
        <v>18</v>
      </c>
      <c r="N2" s="47"/>
      <c r="O2" s="24"/>
      <c r="P2" s="24"/>
      <c r="R2" s="15" t="s">
        <v>7</v>
      </c>
      <c r="S2" s="16">
        <v>1</v>
      </c>
      <c r="T2" s="17">
        <v>2</v>
      </c>
      <c r="U2" s="17">
        <v>3</v>
      </c>
      <c r="V2" s="17">
        <v>4</v>
      </c>
      <c r="W2" s="18">
        <v>5</v>
      </c>
      <c r="X2" s="20" t="s">
        <v>3</v>
      </c>
      <c r="Y2" s="21" t="s">
        <v>10</v>
      </c>
      <c r="Z2" s="21" t="s">
        <v>4</v>
      </c>
      <c r="AA2" s="22" t="s">
        <v>5</v>
      </c>
    </row>
    <row r="3" spans="1:27" x14ac:dyDescent="0.25">
      <c r="A3" s="3">
        <v>1</v>
      </c>
      <c r="B3" s="7">
        <v>3.6165099999999999</v>
      </c>
      <c r="C3" s="7">
        <v>3.6164700000000001</v>
      </c>
      <c r="D3" s="7">
        <v>3.6164900000000002</v>
      </c>
      <c r="E3" s="7">
        <v>3.6164999999999998</v>
      </c>
      <c r="F3" s="7">
        <v>3.6164900000000002</v>
      </c>
      <c r="G3" s="3">
        <f>AVERAGE(B3:F3)</f>
        <v>3.616492</v>
      </c>
      <c r="H3" s="3">
        <f>STDEV(B3:F3)</f>
        <v>1.4832396974093884E-5</v>
      </c>
      <c r="I3" s="3">
        <f>MAX(B3:F3)</f>
        <v>3.6165099999999999</v>
      </c>
      <c r="J3" s="3">
        <f>MIN(B3:F3)</f>
        <v>3.6164700000000001</v>
      </c>
      <c r="L3" s="54" t="s">
        <v>19</v>
      </c>
      <c r="M3" s="56" t="s">
        <v>20</v>
      </c>
      <c r="N3" s="57"/>
      <c r="O3" s="25" t="s">
        <v>21</v>
      </c>
      <c r="P3" s="25" t="s">
        <v>22</v>
      </c>
      <c r="R3" s="3">
        <v>1</v>
      </c>
      <c r="S3" s="7">
        <v>3.5158999999999998</v>
      </c>
      <c r="T3" s="7">
        <v>3.5158999999999998</v>
      </c>
      <c r="U3" s="7">
        <v>3.5159099999999999</v>
      </c>
      <c r="V3" s="7">
        <v>3.5158999999999998</v>
      </c>
      <c r="W3" s="7">
        <v>3.5158999999999998</v>
      </c>
      <c r="X3" s="3">
        <f>AVERAGE(S3:W3)</f>
        <v>3.5159019999999996</v>
      </c>
      <c r="Y3" s="3">
        <f>STDEV(S3:W3)</f>
        <v>4.4721359550288771E-6</v>
      </c>
      <c r="Z3" s="3">
        <f>MAX(S3:W3)</f>
        <v>3.5159099999999999</v>
      </c>
      <c r="AA3" s="3">
        <f>MIN(S3:W3)</f>
        <v>3.5158999999999998</v>
      </c>
    </row>
    <row r="4" spans="1:27" ht="15.75" thickBot="1" x14ac:dyDescent="0.3">
      <c r="A4" s="4">
        <v>2</v>
      </c>
      <c r="B4" s="8">
        <v>3.6306699999999998</v>
      </c>
      <c r="C4" s="8">
        <v>3.6306699999999998</v>
      </c>
      <c r="D4" s="8">
        <v>3.6306500000000002</v>
      </c>
      <c r="E4" s="8">
        <v>3.6306600000000002</v>
      </c>
      <c r="F4" s="8">
        <v>3.6306600000000002</v>
      </c>
      <c r="G4" s="3">
        <f t="shared" ref="G4:G5" si="0">AVERAGE(B4:F4)</f>
        <v>3.6306620000000001</v>
      </c>
      <c r="H4" s="3">
        <f t="shared" ref="H4:H5" si="1">STDEV(B4:F4)</f>
        <v>8.3666002651832514E-6</v>
      </c>
      <c r="I4" s="3">
        <f t="shared" ref="I4:I5" si="2">MAX(B4:F4)</f>
        <v>3.6306699999999998</v>
      </c>
      <c r="J4" s="3">
        <f t="shared" ref="J4:J5" si="3">MIN(B4:F4)</f>
        <v>3.6306500000000002</v>
      </c>
      <c r="L4" s="55"/>
      <c r="M4" s="58"/>
      <c r="N4" s="59"/>
      <c r="O4" s="26">
        <v>3450000</v>
      </c>
      <c r="P4" s="26">
        <v>87600</v>
      </c>
      <c r="R4" s="4">
        <v>2</v>
      </c>
      <c r="S4" s="8">
        <v>3.5342199999999999</v>
      </c>
      <c r="T4" s="8">
        <v>3.5342500000000001</v>
      </c>
      <c r="U4" s="8">
        <v>3.5342600000000002</v>
      </c>
      <c r="V4" s="8">
        <v>3.53424</v>
      </c>
      <c r="W4" s="8">
        <v>3.5342500000000001</v>
      </c>
      <c r="X4" s="3">
        <f t="shared" ref="X4:X5" si="4">AVERAGE(S4:W4)</f>
        <v>3.5342439999999997</v>
      </c>
      <c r="Y4" s="3">
        <f t="shared" ref="Y4:Y5" si="5">STDEV(S4:W4)</f>
        <v>1.5165750888202455E-5</v>
      </c>
      <c r="Z4" s="3">
        <f t="shared" ref="Z4:Z5" si="6">MAX(S4:W4)</f>
        <v>3.5342600000000002</v>
      </c>
      <c r="AA4" s="3">
        <f t="shared" ref="AA4:AA5" si="7">MIN(S4:W4)</f>
        <v>3.5342199999999999</v>
      </c>
    </row>
    <row r="5" spans="1:27" x14ac:dyDescent="0.25">
      <c r="A5" s="4">
        <v>3</v>
      </c>
      <c r="B5" s="8">
        <v>3.6453899999999999</v>
      </c>
      <c r="C5" s="8">
        <v>3.64541</v>
      </c>
      <c r="D5" s="8">
        <v>3.6453600000000002</v>
      </c>
      <c r="E5" s="8">
        <v>3.6453700000000002</v>
      </c>
      <c r="F5" s="8">
        <v>3.6453899999999999</v>
      </c>
      <c r="G5" s="3">
        <f t="shared" si="0"/>
        <v>3.645384</v>
      </c>
      <c r="H5" s="3">
        <f t="shared" si="1"/>
        <v>1.9493588689529213E-5</v>
      </c>
      <c r="I5" s="3">
        <f t="shared" si="2"/>
        <v>3.64541</v>
      </c>
      <c r="J5" s="3">
        <f t="shared" si="3"/>
        <v>3.6453600000000002</v>
      </c>
      <c r="L5" s="54" t="s">
        <v>23</v>
      </c>
      <c r="M5" s="56" t="s">
        <v>24</v>
      </c>
      <c r="N5" s="57"/>
      <c r="O5" s="25">
        <v>28</v>
      </c>
      <c r="P5" s="25">
        <v>672</v>
      </c>
      <c r="R5" s="4">
        <v>3</v>
      </c>
      <c r="S5" s="8">
        <v>3.5276900000000002</v>
      </c>
      <c r="T5" s="8">
        <v>3.5276999999999998</v>
      </c>
      <c r="U5" s="8">
        <v>3.5276999999999998</v>
      </c>
      <c r="V5" s="8">
        <v>3.52773</v>
      </c>
      <c r="W5" s="8">
        <v>3.52766</v>
      </c>
      <c r="X5" s="3">
        <f t="shared" si="4"/>
        <v>3.5276960000000002</v>
      </c>
      <c r="Y5" s="3">
        <f t="shared" si="5"/>
        <v>2.5099800796000926E-5</v>
      </c>
      <c r="Z5" s="3">
        <f t="shared" si="6"/>
        <v>3.52773</v>
      </c>
      <c r="AA5" s="3">
        <f t="shared" si="7"/>
        <v>3.52766</v>
      </c>
    </row>
    <row r="6" spans="1:27" ht="15.75" thickBot="1" x14ac:dyDescent="0.3">
      <c r="L6" s="55"/>
      <c r="M6" s="58"/>
      <c r="N6" s="59"/>
      <c r="O6" s="26" t="s">
        <v>25</v>
      </c>
      <c r="P6" s="26" t="s">
        <v>26</v>
      </c>
    </row>
    <row r="7" spans="1:27" ht="15.75" thickBot="1" x14ac:dyDescent="0.3">
      <c r="A7" s="15" t="s">
        <v>9</v>
      </c>
      <c r="B7" s="43" t="s">
        <v>12</v>
      </c>
      <c r="C7" s="44"/>
      <c r="D7" s="44"/>
      <c r="E7" s="44"/>
      <c r="F7" s="45"/>
      <c r="G7" s="15"/>
      <c r="H7" s="19"/>
      <c r="I7" s="6"/>
      <c r="J7" s="6"/>
      <c r="L7" s="54" t="s">
        <v>27</v>
      </c>
      <c r="M7" s="56" t="s">
        <v>28</v>
      </c>
      <c r="N7" s="57"/>
      <c r="O7" s="25">
        <v>1.2667999999999999</v>
      </c>
      <c r="P7" s="25">
        <v>2.5335999999999999</v>
      </c>
      <c r="R7" s="15" t="s">
        <v>9</v>
      </c>
      <c r="S7" s="43" t="s">
        <v>12</v>
      </c>
      <c r="T7" s="44"/>
      <c r="U7" s="44"/>
      <c r="V7" s="44"/>
      <c r="W7" s="45"/>
      <c r="X7" s="15"/>
      <c r="Y7" s="19"/>
      <c r="Z7" s="6"/>
      <c r="AA7" s="6"/>
    </row>
    <row r="8" spans="1:27" ht="15.75" thickBot="1" x14ac:dyDescent="0.3">
      <c r="A8" s="15" t="s">
        <v>2</v>
      </c>
      <c r="B8" s="16">
        <v>1</v>
      </c>
      <c r="C8" s="17">
        <v>2</v>
      </c>
      <c r="D8" s="17">
        <v>3</v>
      </c>
      <c r="E8" s="17">
        <v>4</v>
      </c>
      <c r="F8" s="18">
        <v>5</v>
      </c>
      <c r="G8" s="20" t="s">
        <v>3</v>
      </c>
      <c r="H8" s="21" t="s">
        <v>10</v>
      </c>
      <c r="I8" s="21" t="s">
        <v>4</v>
      </c>
      <c r="J8" s="22" t="s">
        <v>5</v>
      </c>
      <c r="L8" s="55"/>
      <c r="M8" s="58"/>
      <c r="N8" s="59"/>
      <c r="O8" s="26" t="s">
        <v>29</v>
      </c>
      <c r="P8" s="26" t="s">
        <v>30</v>
      </c>
      <c r="R8" s="15" t="s">
        <v>7</v>
      </c>
      <c r="S8" s="16">
        <v>1</v>
      </c>
      <c r="T8" s="17">
        <v>2</v>
      </c>
      <c r="U8" s="17">
        <v>3</v>
      </c>
      <c r="V8" s="17">
        <v>4</v>
      </c>
      <c r="W8" s="18">
        <v>5</v>
      </c>
      <c r="X8" s="20" t="s">
        <v>3</v>
      </c>
      <c r="Y8" s="21" t="s">
        <v>10</v>
      </c>
      <c r="Z8" s="21" t="s">
        <v>4</v>
      </c>
      <c r="AA8" s="22" t="s">
        <v>5</v>
      </c>
    </row>
    <row r="9" spans="1:27" ht="15.75" thickBot="1" x14ac:dyDescent="0.3">
      <c r="A9" s="3">
        <v>1</v>
      </c>
      <c r="B9" s="7">
        <v>3.5933600000000001</v>
      </c>
      <c r="C9" s="7">
        <v>3.5933199999999998</v>
      </c>
      <c r="D9" s="7">
        <v>3.5933099999999998</v>
      </c>
      <c r="E9" s="7">
        <v>3.59327</v>
      </c>
      <c r="F9" s="9">
        <v>3.5933799999999998</v>
      </c>
      <c r="G9" s="3">
        <f>AVERAGE(B9:F9)</f>
        <v>3.5933279999999996</v>
      </c>
      <c r="H9" s="3">
        <f>STDEV(B9:F9)</f>
        <v>4.3243496620880188E-5</v>
      </c>
      <c r="I9" s="3">
        <f>MAX(B9:F9)</f>
        <v>3.5933799999999998</v>
      </c>
      <c r="J9" s="3">
        <f>MIN(B9:F9)</f>
        <v>3.59327</v>
      </c>
      <c r="L9" s="23" t="s">
        <v>31</v>
      </c>
      <c r="M9" s="46" t="s">
        <v>32</v>
      </c>
      <c r="N9" s="47"/>
      <c r="O9" s="24"/>
      <c r="P9" s="24"/>
      <c r="R9" s="3">
        <v>1</v>
      </c>
      <c r="S9" s="7">
        <v>3.4945200000000001</v>
      </c>
      <c r="T9" s="7">
        <v>3.4945900000000001</v>
      </c>
      <c r="U9" s="7">
        <v>3.4945400000000002</v>
      </c>
      <c r="V9" s="7">
        <v>3.4945499999999998</v>
      </c>
      <c r="W9" s="7">
        <v>3.4946299999999999</v>
      </c>
      <c r="X9" s="3">
        <f>AVERAGE(S9:W9)</f>
        <v>3.4945660000000003</v>
      </c>
      <c r="Y9" s="3">
        <f>STDEV(S9:W9)</f>
        <v>4.3931765272921709E-5</v>
      </c>
      <c r="Z9" s="3">
        <f>MAX(S9:W9)</f>
        <v>3.4946299999999999</v>
      </c>
      <c r="AA9" s="3">
        <f>MIN(S9:W9)</f>
        <v>3.4945200000000001</v>
      </c>
    </row>
    <row r="10" spans="1:27" ht="15.75" thickBot="1" x14ac:dyDescent="0.3">
      <c r="A10" s="4">
        <v>2</v>
      </c>
      <c r="B10" s="8">
        <v>3.61652</v>
      </c>
      <c r="C10" s="8">
        <v>3.61652</v>
      </c>
      <c r="D10" s="8">
        <v>3.6165400000000001</v>
      </c>
      <c r="E10" s="8">
        <v>3.6165099999999999</v>
      </c>
      <c r="F10" s="10">
        <v>3.6165799999999999</v>
      </c>
      <c r="G10" s="3">
        <f t="shared" ref="G10:G11" si="8">AVERAGE(B10:F10)</f>
        <v>3.6165340000000001</v>
      </c>
      <c r="H10" s="3">
        <f t="shared" ref="H10:H11" si="9">STDEV(B10:F10)</f>
        <v>2.7928480087537986E-5</v>
      </c>
      <c r="I10" s="3">
        <f t="shared" ref="I10:I11" si="10">MAX(B10:F10)</f>
        <v>3.6165799999999999</v>
      </c>
      <c r="J10" s="3">
        <f t="shared" ref="J10:J11" si="11">MIN(B10:F10)</f>
        <v>3.6165099999999999</v>
      </c>
      <c r="L10" s="23" t="s">
        <v>33</v>
      </c>
      <c r="M10" s="46" t="s">
        <v>34</v>
      </c>
      <c r="N10" s="47"/>
      <c r="O10" s="23">
        <v>7.87</v>
      </c>
      <c r="P10" s="24"/>
      <c r="R10" s="4">
        <v>2</v>
      </c>
      <c r="S10" s="8">
        <v>3.5103</v>
      </c>
      <c r="T10" s="8">
        <v>3.5102699999999998</v>
      </c>
      <c r="U10" s="8">
        <v>3.5103</v>
      </c>
      <c r="V10" s="8">
        <v>3.5102899999999999</v>
      </c>
      <c r="W10" s="8">
        <v>3.5103800000000001</v>
      </c>
      <c r="X10" s="3">
        <f t="shared" ref="X10:X11" si="12">AVERAGE(S10:W10)</f>
        <v>3.5103079999999998</v>
      </c>
      <c r="Y10" s="3">
        <f t="shared" ref="Y10:Y11" si="13">STDEV(S10:W10)</f>
        <v>4.207136793601088E-5</v>
      </c>
      <c r="Z10" s="3">
        <f t="shared" ref="Z10:Z11" si="14">MAX(S10:W10)</f>
        <v>3.5103800000000001</v>
      </c>
      <c r="AA10" s="3">
        <f t="shared" ref="AA10:AA11" si="15">MIN(S10:W10)</f>
        <v>3.5102699999999998</v>
      </c>
    </row>
    <row r="11" spans="1:27" ht="15.75" thickBot="1" x14ac:dyDescent="0.3">
      <c r="A11" s="4">
        <v>3</v>
      </c>
      <c r="B11" s="8">
        <v>3.62256</v>
      </c>
      <c r="C11" s="8">
        <v>3.62256</v>
      </c>
      <c r="D11" s="8">
        <v>3.6225499999999999</v>
      </c>
      <c r="E11" s="8">
        <v>3.6225800000000001</v>
      </c>
      <c r="F11" s="10">
        <v>3.62263</v>
      </c>
      <c r="G11" s="3">
        <f t="shared" si="8"/>
        <v>3.622576</v>
      </c>
      <c r="H11" s="3">
        <f t="shared" si="9"/>
        <v>3.2093613071785876E-5</v>
      </c>
      <c r="I11" s="3">
        <f t="shared" si="10"/>
        <v>3.62263</v>
      </c>
      <c r="J11" s="3">
        <f t="shared" si="11"/>
        <v>3.6225499999999999</v>
      </c>
      <c r="L11" s="24"/>
      <c r="M11" s="24"/>
      <c r="N11" s="24"/>
      <c r="O11" s="24"/>
      <c r="P11" s="24"/>
      <c r="R11" s="4">
        <v>3</v>
      </c>
      <c r="S11" s="8">
        <v>3.5047299999999999</v>
      </c>
      <c r="T11" s="8">
        <v>3.50481</v>
      </c>
      <c r="U11" s="8">
        <v>3.5047600000000001</v>
      </c>
      <c r="V11" s="8">
        <v>3.5047700000000002</v>
      </c>
      <c r="W11" s="8">
        <v>3.5048300000000001</v>
      </c>
      <c r="X11" s="3">
        <f t="shared" si="12"/>
        <v>3.5047799999999993</v>
      </c>
      <c r="Y11" s="3">
        <f t="shared" si="13"/>
        <v>4.0000000000040004E-5</v>
      </c>
      <c r="Z11" s="3">
        <f t="shared" si="14"/>
        <v>3.5048300000000001</v>
      </c>
      <c r="AA11" s="3">
        <f t="shared" si="15"/>
        <v>3.5047299999999999</v>
      </c>
    </row>
    <row r="12" spans="1:27" ht="15.75" thickBot="1" x14ac:dyDescent="0.3">
      <c r="L12" s="48" t="s">
        <v>35</v>
      </c>
      <c r="M12" s="49"/>
      <c r="N12" s="50"/>
      <c r="O12" s="24"/>
    </row>
    <row r="13" spans="1:27" ht="15.75" thickBot="1" x14ac:dyDescent="0.3">
      <c r="A13" s="15" t="s">
        <v>9</v>
      </c>
      <c r="B13" s="40" t="s">
        <v>13</v>
      </c>
      <c r="C13" s="41"/>
      <c r="D13" s="41"/>
      <c r="E13" s="41"/>
      <c r="F13" s="42"/>
      <c r="G13" s="15"/>
      <c r="H13" s="19"/>
      <c r="I13" s="6"/>
      <c r="J13" s="6"/>
      <c r="L13" s="51" t="s">
        <v>36</v>
      </c>
      <c r="M13" s="52"/>
      <c r="N13" s="53"/>
      <c r="O13" s="27"/>
      <c r="R13" s="15" t="s">
        <v>9</v>
      </c>
      <c r="S13" s="40" t="s">
        <v>13</v>
      </c>
      <c r="T13" s="41"/>
      <c r="U13" s="41"/>
      <c r="V13" s="41"/>
      <c r="W13" s="42"/>
      <c r="X13" s="15"/>
      <c r="Y13" s="19"/>
      <c r="Z13" s="6"/>
      <c r="AA13" s="6"/>
    </row>
    <row r="14" spans="1:27" ht="15.75" thickBot="1" x14ac:dyDescent="0.3">
      <c r="A14" s="15" t="s">
        <v>2</v>
      </c>
      <c r="B14" s="16">
        <v>1</v>
      </c>
      <c r="C14" s="17">
        <v>2</v>
      </c>
      <c r="D14" s="17">
        <v>3</v>
      </c>
      <c r="E14" s="17">
        <v>4</v>
      </c>
      <c r="F14" s="18">
        <v>5</v>
      </c>
      <c r="G14" s="20" t="s">
        <v>3</v>
      </c>
      <c r="H14" s="21" t="s">
        <v>10</v>
      </c>
      <c r="I14" s="21" t="s">
        <v>4</v>
      </c>
      <c r="J14" s="22" t="s">
        <v>5</v>
      </c>
      <c r="P14" s="65"/>
      <c r="R14" s="15" t="s">
        <v>7</v>
      </c>
      <c r="S14" s="16">
        <v>1</v>
      </c>
      <c r="T14" s="17">
        <v>2</v>
      </c>
      <c r="U14" s="17">
        <v>3</v>
      </c>
      <c r="V14" s="17">
        <v>4</v>
      </c>
      <c r="W14" s="18">
        <v>5</v>
      </c>
      <c r="X14" s="20" t="s">
        <v>3</v>
      </c>
      <c r="Y14" s="21" t="s">
        <v>10</v>
      </c>
      <c r="Z14" s="21" t="s">
        <v>4</v>
      </c>
      <c r="AA14" s="22" t="s">
        <v>5</v>
      </c>
    </row>
    <row r="15" spans="1:27" x14ac:dyDescent="0.25">
      <c r="A15" s="3">
        <v>1</v>
      </c>
      <c r="B15" s="3">
        <f>B3-B9</f>
        <v>2.3149999999999782E-2</v>
      </c>
      <c r="C15" s="3">
        <f t="shared" ref="C15:F15" si="16">C3-C9</f>
        <v>2.3150000000000226E-2</v>
      </c>
      <c r="D15" s="3">
        <f t="shared" si="16"/>
        <v>2.3180000000000422E-2</v>
      </c>
      <c r="E15" s="3">
        <f t="shared" si="16"/>
        <v>2.3229999999999862E-2</v>
      </c>
      <c r="F15" s="3">
        <f t="shared" si="16"/>
        <v>2.3110000000000408E-2</v>
      </c>
      <c r="G15" s="3">
        <f>AVERAGE(B15:F15)</f>
        <v>2.3164000000000139E-2</v>
      </c>
      <c r="H15" s="3">
        <f>STDEV(B15:F15)</f>
        <v>4.4497190922436346E-5</v>
      </c>
      <c r="I15" s="3">
        <f>MAX(B15:F15)</f>
        <v>2.3229999999999862E-2</v>
      </c>
      <c r="J15" s="3">
        <f>MIN(B15:F15)</f>
        <v>2.3110000000000408E-2</v>
      </c>
      <c r="M15" s="30"/>
      <c r="N15" s="63"/>
      <c r="O15" s="64"/>
      <c r="P15" s="63"/>
      <c r="R15" s="3">
        <v>1</v>
      </c>
      <c r="S15" s="3">
        <f>S3-S9</f>
        <v>2.1379999999999733E-2</v>
      </c>
      <c r="T15" s="3">
        <f t="shared" ref="T15:W15" si="17">T3-T9</f>
        <v>2.1309999999999718E-2</v>
      </c>
      <c r="U15" s="3">
        <f t="shared" si="17"/>
        <v>2.1369999999999667E-2</v>
      </c>
      <c r="V15" s="3">
        <f t="shared" si="17"/>
        <v>2.134999999999998E-2</v>
      </c>
      <c r="W15" s="3">
        <f t="shared" si="17"/>
        <v>2.12699999999999E-2</v>
      </c>
      <c r="X15" s="3">
        <f>AVERAGE(S15:W15)</f>
        <v>2.13359999999998E-2</v>
      </c>
      <c r="Y15" s="3">
        <f>STDEV(S15:W15)</f>
        <v>4.5607017003913758E-5</v>
      </c>
      <c r="Z15" s="3">
        <f>MAX(S15:W15)</f>
        <v>2.1379999999999733E-2</v>
      </c>
      <c r="AA15" s="3">
        <f>MIN(S15:W15)</f>
        <v>2.12699999999999E-2</v>
      </c>
    </row>
    <row r="16" spans="1:27" ht="15.75" thickBot="1" x14ac:dyDescent="0.3">
      <c r="A16" s="4">
        <v>2</v>
      </c>
      <c r="B16" s="3">
        <f t="shared" ref="B16:F17" si="18">B4-B10</f>
        <v>1.4149999999999885E-2</v>
      </c>
      <c r="C16" s="3">
        <f t="shared" si="18"/>
        <v>1.4149999999999885E-2</v>
      </c>
      <c r="D16" s="3">
        <f t="shared" si="18"/>
        <v>1.4110000000000067E-2</v>
      </c>
      <c r="E16" s="3">
        <f t="shared" si="18"/>
        <v>1.4150000000000329E-2</v>
      </c>
      <c r="F16" s="3">
        <f t="shared" si="18"/>
        <v>1.4080000000000314E-2</v>
      </c>
      <c r="G16" s="3">
        <f t="shared" ref="G16:G17" si="19">AVERAGE(B16:F16)</f>
        <v>1.4128000000000095E-2</v>
      </c>
      <c r="H16" s="3">
        <f t="shared" ref="H16:H17" si="20">STDEV(B16:F16)</f>
        <v>3.1937438845232034E-5</v>
      </c>
      <c r="I16" s="3">
        <f t="shared" ref="I16:I17" si="21">MAX(B16:F16)</f>
        <v>1.4150000000000329E-2</v>
      </c>
      <c r="J16" s="3">
        <f t="shared" ref="J16:J17" si="22">MIN(B16:F16)</f>
        <v>1.4080000000000314E-2</v>
      </c>
      <c r="M16" s="30"/>
      <c r="N16" s="63"/>
      <c r="O16" s="64"/>
      <c r="P16" s="63"/>
      <c r="R16" s="4">
        <v>2</v>
      </c>
      <c r="S16" s="3">
        <f t="shared" ref="S16:W17" si="23">S4-S10</f>
        <v>2.3919999999999941E-2</v>
      </c>
      <c r="T16" s="3">
        <f t="shared" si="23"/>
        <v>2.3980000000000334E-2</v>
      </c>
      <c r="U16" s="3">
        <f t="shared" si="23"/>
        <v>2.3960000000000203E-2</v>
      </c>
      <c r="V16" s="3">
        <f t="shared" si="23"/>
        <v>2.3950000000000138E-2</v>
      </c>
      <c r="W16" s="3">
        <f t="shared" si="23"/>
        <v>2.3870000000000058E-2</v>
      </c>
      <c r="X16" s="3">
        <f t="shared" ref="X16:X17" si="24">AVERAGE(S16:W16)</f>
        <v>2.3936000000000134E-2</v>
      </c>
      <c r="Y16" s="3">
        <f t="shared" ref="Y16:Y17" si="25">STDEV(S16:W16)</f>
        <v>4.2778499272523839E-5</v>
      </c>
      <c r="Z16" s="3">
        <f t="shared" ref="Z16:Z17" si="26">MAX(S16:W16)</f>
        <v>2.3980000000000334E-2</v>
      </c>
      <c r="AA16" s="3">
        <f t="shared" ref="AA16:AA17" si="27">MIN(S16:W16)</f>
        <v>2.3870000000000058E-2</v>
      </c>
    </row>
    <row r="17" spans="1:27" ht="15.75" thickBot="1" x14ac:dyDescent="0.3">
      <c r="A17" s="4">
        <v>3</v>
      </c>
      <c r="B17" s="3">
        <f t="shared" si="18"/>
        <v>2.2829999999999906E-2</v>
      </c>
      <c r="C17" s="3">
        <f t="shared" si="18"/>
        <v>2.2850000000000037E-2</v>
      </c>
      <c r="D17" s="3">
        <f t="shared" si="18"/>
        <v>2.2810000000000219E-2</v>
      </c>
      <c r="E17" s="3">
        <f t="shared" si="18"/>
        <v>2.2790000000000088E-2</v>
      </c>
      <c r="F17" s="3">
        <f t="shared" si="18"/>
        <v>2.2759999999999891E-2</v>
      </c>
      <c r="G17" s="3">
        <f t="shared" si="19"/>
        <v>2.280800000000003E-2</v>
      </c>
      <c r="H17" s="3">
        <f t="shared" si="20"/>
        <v>3.492849839317136E-5</v>
      </c>
      <c r="I17" s="3">
        <f t="shared" si="21"/>
        <v>2.2850000000000037E-2</v>
      </c>
      <c r="J17" s="3">
        <f t="shared" si="22"/>
        <v>2.2759999999999891E-2</v>
      </c>
      <c r="N17" s="61" t="s">
        <v>38</v>
      </c>
      <c r="O17" s="62"/>
      <c r="P17" s="60">
        <v>8.8000000000000003E-4</v>
      </c>
      <c r="R17" s="4">
        <v>3</v>
      </c>
      <c r="S17" s="3">
        <f t="shared" si="23"/>
        <v>2.2960000000000313E-2</v>
      </c>
      <c r="T17" s="3">
        <f t="shared" si="23"/>
        <v>2.2889999999999855E-2</v>
      </c>
      <c r="U17" s="3">
        <f t="shared" si="23"/>
        <v>2.2939999999999738E-2</v>
      </c>
      <c r="V17" s="3">
        <f t="shared" si="23"/>
        <v>2.2959999999999869E-2</v>
      </c>
      <c r="W17" s="3">
        <f t="shared" si="23"/>
        <v>2.2829999999999906E-2</v>
      </c>
      <c r="X17" s="3">
        <f t="shared" si="24"/>
        <v>2.2915999999999936E-2</v>
      </c>
      <c r="Y17" s="3">
        <f t="shared" si="25"/>
        <v>5.594640292285837E-5</v>
      </c>
      <c r="Z17" s="3">
        <f t="shared" si="26"/>
        <v>2.2960000000000313E-2</v>
      </c>
      <c r="AA17" s="3">
        <f t="shared" si="27"/>
        <v>2.2829999999999906E-2</v>
      </c>
    </row>
    <row r="18" spans="1:27" ht="15.75" thickBot="1" x14ac:dyDescent="0.3"/>
    <row r="19" spans="1:27" ht="15.75" thickBot="1" x14ac:dyDescent="0.3">
      <c r="A19" s="15" t="s">
        <v>9</v>
      </c>
      <c r="B19" s="40" t="s">
        <v>14</v>
      </c>
      <c r="C19" s="41"/>
      <c r="D19" s="41"/>
      <c r="E19" s="41"/>
      <c r="F19" s="42"/>
      <c r="G19" s="15"/>
      <c r="H19" s="19"/>
      <c r="I19" s="6"/>
      <c r="J19" s="6"/>
      <c r="R19" s="15" t="s">
        <v>9</v>
      </c>
      <c r="S19" s="40" t="s">
        <v>14</v>
      </c>
      <c r="T19" s="41"/>
      <c r="U19" s="41"/>
      <c r="V19" s="41"/>
      <c r="W19" s="42"/>
      <c r="X19" s="15"/>
      <c r="Y19" s="19"/>
      <c r="Z19" s="6"/>
      <c r="AA19" s="6"/>
    </row>
    <row r="20" spans="1:27" ht="15.75" thickBot="1" x14ac:dyDescent="0.3">
      <c r="A20" s="15" t="s">
        <v>2</v>
      </c>
      <c r="B20" s="16">
        <v>1</v>
      </c>
      <c r="C20" s="17">
        <v>2</v>
      </c>
      <c r="D20" s="17">
        <v>3</v>
      </c>
      <c r="E20" s="17">
        <v>4</v>
      </c>
      <c r="F20" s="18">
        <v>5</v>
      </c>
      <c r="G20" s="20" t="s">
        <v>3</v>
      </c>
      <c r="H20" s="21" t="s">
        <v>10</v>
      </c>
      <c r="I20" s="21" t="s">
        <v>4</v>
      </c>
      <c r="J20" s="22" t="s">
        <v>5</v>
      </c>
      <c r="R20" s="15" t="s">
        <v>7</v>
      </c>
      <c r="S20" s="16">
        <v>1</v>
      </c>
      <c r="T20" s="17">
        <v>2</v>
      </c>
      <c r="U20" s="17">
        <v>3</v>
      </c>
      <c r="V20" s="17">
        <v>4</v>
      </c>
      <c r="W20" s="18">
        <v>5</v>
      </c>
      <c r="X20" s="20" t="s">
        <v>3</v>
      </c>
      <c r="Y20" s="21" t="s">
        <v>10</v>
      </c>
      <c r="Z20" s="21" t="s">
        <v>4</v>
      </c>
      <c r="AA20" s="22" t="s">
        <v>5</v>
      </c>
    </row>
    <row r="21" spans="1:27" x14ac:dyDescent="0.25">
      <c r="A21" s="3">
        <v>1</v>
      </c>
      <c r="B21" s="7">
        <f>B15-$P$17</f>
        <v>2.2269999999999783E-2</v>
      </c>
      <c r="C21" s="7">
        <f t="shared" ref="C21:F21" si="28">C15-$P$17</f>
        <v>2.2270000000000227E-2</v>
      </c>
      <c r="D21" s="7">
        <f t="shared" si="28"/>
        <v>2.2300000000000424E-2</v>
      </c>
      <c r="E21" s="7">
        <f t="shared" si="28"/>
        <v>2.2349999999999863E-2</v>
      </c>
      <c r="F21" s="7">
        <f t="shared" si="28"/>
        <v>2.2230000000000409E-2</v>
      </c>
      <c r="G21" s="3">
        <f>AVERAGE(B21:F21)</f>
        <v>2.2284000000000144E-2</v>
      </c>
      <c r="H21" s="3">
        <f>STDEV(B21:F21)</f>
        <v>4.4497190922436346E-5</v>
      </c>
      <c r="I21" s="3">
        <f>MAX(B21:F21)</f>
        <v>2.2349999999999863E-2</v>
      </c>
      <c r="J21" s="3">
        <f>MIN(B21:F21)</f>
        <v>2.2230000000000409E-2</v>
      </c>
      <c r="R21" s="3">
        <v>1</v>
      </c>
      <c r="S21" s="7">
        <f>S15-$P$17</f>
        <v>2.0499999999999734E-2</v>
      </c>
      <c r="T21" s="7">
        <f t="shared" ref="T21:W21" si="29">T15-$P$17</f>
        <v>2.0429999999999719E-2</v>
      </c>
      <c r="U21" s="7">
        <f t="shared" si="29"/>
        <v>2.0489999999999668E-2</v>
      </c>
      <c r="V21" s="7">
        <f t="shared" si="29"/>
        <v>2.0469999999999981E-2</v>
      </c>
      <c r="W21" s="7">
        <f t="shared" si="29"/>
        <v>2.0389999999999901E-2</v>
      </c>
      <c r="X21" s="3">
        <f>AVERAGE(S21:W21)</f>
        <v>2.0455999999999801E-2</v>
      </c>
      <c r="Y21" s="3">
        <f>STDEV(S21:W21)</f>
        <v>4.5607017003913758E-5</v>
      </c>
      <c r="Z21" s="3">
        <f>MAX(S21:W21)</f>
        <v>2.0499999999999734E-2</v>
      </c>
      <c r="AA21" s="3">
        <f>MIN(S21:W21)</f>
        <v>2.0389999999999901E-2</v>
      </c>
    </row>
    <row r="22" spans="1:27" x14ac:dyDescent="0.25">
      <c r="A22" s="4">
        <v>2</v>
      </c>
      <c r="B22" s="7">
        <f>B16-$P$17</f>
        <v>1.3269999999999884E-2</v>
      </c>
      <c r="C22" s="7">
        <f t="shared" ref="B22:F23" si="30">C16-$P$17</f>
        <v>1.3269999999999884E-2</v>
      </c>
      <c r="D22" s="7">
        <f t="shared" si="30"/>
        <v>1.3230000000000066E-2</v>
      </c>
      <c r="E22" s="7">
        <f t="shared" si="30"/>
        <v>1.3270000000000328E-2</v>
      </c>
      <c r="F22" s="7">
        <f t="shared" si="30"/>
        <v>1.3200000000000314E-2</v>
      </c>
      <c r="G22" s="3">
        <f t="shared" ref="G22:G23" si="31">AVERAGE(B22:F22)</f>
        <v>1.3248000000000097E-2</v>
      </c>
      <c r="H22" s="3">
        <f t="shared" ref="H22:H23" si="32">STDEV(B22:F22)</f>
        <v>3.1937438845232041E-5</v>
      </c>
      <c r="I22" s="3">
        <f t="shared" ref="I22:I23" si="33">MAX(B22:F22)</f>
        <v>1.3270000000000328E-2</v>
      </c>
      <c r="J22" s="3">
        <f t="shared" ref="J22:J23" si="34">MIN(B22:F22)</f>
        <v>1.3200000000000314E-2</v>
      </c>
      <c r="R22" s="4">
        <v>2</v>
      </c>
      <c r="S22" s="7">
        <f t="shared" ref="S22:W23" si="35">S16-$P$17</f>
        <v>2.3039999999999942E-2</v>
      </c>
      <c r="T22" s="7">
        <f t="shared" si="35"/>
        <v>2.3100000000000336E-2</v>
      </c>
      <c r="U22" s="7">
        <f t="shared" si="35"/>
        <v>2.3080000000000205E-2</v>
      </c>
      <c r="V22" s="7">
        <f t="shared" si="35"/>
        <v>2.3070000000000139E-2</v>
      </c>
      <c r="W22" s="7">
        <f t="shared" si="35"/>
        <v>2.2990000000000059E-2</v>
      </c>
      <c r="X22" s="3">
        <f t="shared" ref="X22:X23" si="36">AVERAGE(S22:W22)</f>
        <v>2.3056000000000139E-2</v>
      </c>
      <c r="Y22" s="3">
        <f t="shared" ref="Y22:Y23" si="37">STDEV(S22:W22)</f>
        <v>4.2778499272523839E-5</v>
      </c>
      <c r="Z22" s="3">
        <f t="shared" ref="Z22:Z23" si="38">MAX(S22:W22)</f>
        <v>2.3100000000000336E-2</v>
      </c>
      <c r="AA22" s="3">
        <f t="shared" ref="AA22:AA23" si="39">MIN(S22:W22)</f>
        <v>2.2990000000000059E-2</v>
      </c>
    </row>
    <row r="23" spans="1:27" x14ac:dyDescent="0.25">
      <c r="A23" s="4">
        <v>3</v>
      </c>
      <c r="B23" s="7">
        <f t="shared" si="30"/>
        <v>2.1949999999999907E-2</v>
      </c>
      <c r="C23" s="7">
        <f t="shared" si="30"/>
        <v>2.1970000000000038E-2</v>
      </c>
      <c r="D23" s="7">
        <f t="shared" si="30"/>
        <v>2.193000000000022E-2</v>
      </c>
      <c r="E23" s="7">
        <f t="shared" si="30"/>
        <v>2.1910000000000089E-2</v>
      </c>
      <c r="F23" s="7">
        <f t="shared" si="30"/>
        <v>2.1879999999999893E-2</v>
      </c>
      <c r="G23" s="3">
        <f t="shared" si="31"/>
        <v>2.1928000000000031E-2</v>
      </c>
      <c r="H23" s="3">
        <f t="shared" si="32"/>
        <v>3.492849839317136E-5</v>
      </c>
      <c r="I23" s="3">
        <f t="shared" si="33"/>
        <v>2.1970000000000038E-2</v>
      </c>
      <c r="J23" s="3">
        <f t="shared" si="34"/>
        <v>2.1879999999999893E-2</v>
      </c>
      <c r="R23" s="4">
        <v>3</v>
      </c>
      <c r="S23" s="7">
        <f t="shared" si="35"/>
        <v>2.2080000000000315E-2</v>
      </c>
      <c r="T23" s="7">
        <f t="shared" si="35"/>
        <v>2.2009999999999856E-2</v>
      </c>
      <c r="U23" s="7">
        <f t="shared" si="35"/>
        <v>2.205999999999974E-2</v>
      </c>
      <c r="V23" s="7">
        <f t="shared" si="35"/>
        <v>2.2079999999999871E-2</v>
      </c>
      <c r="W23" s="7">
        <f t="shared" si="35"/>
        <v>2.1949999999999907E-2</v>
      </c>
      <c r="X23" s="3">
        <f t="shared" si="36"/>
        <v>2.2035999999999938E-2</v>
      </c>
      <c r="Y23" s="3">
        <f t="shared" si="37"/>
        <v>5.594640292285837E-5</v>
      </c>
      <c r="Z23" s="3">
        <f t="shared" si="38"/>
        <v>2.2080000000000315E-2</v>
      </c>
      <c r="AA23" s="3">
        <f t="shared" si="39"/>
        <v>2.1949999999999907E-2</v>
      </c>
    </row>
    <row r="24" spans="1:27" ht="15.75" thickBot="1" x14ac:dyDescent="0.3"/>
    <row r="25" spans="1:27" ht="15.75" thickBot="1" x14ac:dyDescent="0.3">
      <c r="A25" s="15" t="s">
        <v>9</v>
      </c>
      <c r="B25" s="40" t="s">
        <v>15</v>
      </c>
      <c r="C25" s="41"/>
      <c r="D25" s="41"/>
      <c r="E25" s="41"/>
      <c r="F25" s="42"/>
      <c r="G25" s="15"/>
      <c r="H25" s="19"/>
      <c r="I25" s="6"/>
      <c r="J25" s="6"/>
      <c r="R25" s="15" t="s">
        <v>9</v>
      </c>
      <c r="S25" s="40" t="s">
        <v>15</v>
      </c>
      <c r="T25" s="41"/>
      <c r="U25" s="41"/>
      <c r="V25" s="41"/>
      <c r="W25" s="42"/>
      <c r="X25" s="15"/>
      <c r="Y25" s="19"/>
      <c r="Z25" s="6"/>
      <c r="AA25" s="6"/>
    </row>
    <row r="26" spans="1:27" ht="15.75" thickBot="1" x14ac:dyDescent="0.3">
      <c r="A26" s="15" t="s">
        <v>2</v>
      </c>
      <c r="B26" s="16">
        <v>1</v>
      </c>
      <c r="C26" s="17">
        <v>2</v>
      </c>
      <c r="D26" s="17">
        <v>3</v>
      </c>
      <c r="E26" s="17">
        <v>4</v>
      </c>
      <c r="F26" s="18">
        <v>5</v>
      </c>
      <c r="G26" s="20" t="s">
        <v>3</v>
      </c>
      <c r="H26" s="21" t="s">
        <v>10</v>
      </c>
      <c r="I26" s="21" t="s">
        <v>4</v>
      </c>
      <c r="J26" s="22" t="s">
        <v>5</v>
      </c>
      <c r="R26" s="15" t="s">
        <v>7</v>
      </c>
      <c r="S26" s="16">
        <v>1</v>
      </c>
      <c r="T26" s="17">
        <v>2</v>
      </c>
      <c r="U26" s="17">
        <v>3</v>
      </c>
      <c r="V26" s="17">
        <v>4</v>
      </c>
      <c r="W26" s="18">
        <v>5</v>
      </c>
      <c r="X26" s="20" t="s">
        <v>3</v>
      </c>
      <c r="Y26" s="21" t="s">
        <v>10</v>
      </c>
      <c r="Z26" s="21" t="s">
        <v>4</v>
      </c>
      <c r="AA26" s="22" t="s">
        <v>5</v>
      </c>
    </row>
    <row r="27" spans="1:27" x14ac:dyDescent="0.25">
      <c r="A27" s="3">
        <v>1</v>
      </c>
      <c r="B27" s="3">
        <f>(($O$4*B21)/($P$7*$P$5*$O$10))</f>
        <v>5.7339942926013734</v>
      </c>
      <c r="C27" s="3">
        <f t="shared" ref="C27:E27" si="40">(($O$4*C21)/($P$7*$P$5*$O$10))</f>
        <v>5.7339942926014871</v>
      </c>
      <c r="D27" s="3">
        <f t="shared" si="40"/>
        <v>5.7417185776836224</v>
      </c>
      <c r="E27" s="3">
        <f t="shared" si="40"/>
        <v>5.7545923861536217</v>
      </c>
      <c r="F27" s="3">
        <f>(($O$4*F21)/($P$7*$P$5*$O$10))</f>
        <v>5.7236952458254198</v>
      </c>
      <c r="G27" s="3">
        <f>AVERAGE(B27:F27)</f>
        <v>5.7375989589731047</v>
      </c>
      <c r="H27" s="3">
        <f>STDEV(B27:F27)</f>
        <v>1.1456966267896234E-2</v>
      </c>
      <c r="I27" s="3">
        <f>MAX(B27:F27)</f>
        <v>5.7545923861536217</v>
      </c>
      <c r="J27" s="3">
        <f>MIN(B27:F27)</f>
        <v>5.7236952458254198</v>
      </c>
      <c r="R27" s="3">
        <v>1</v>
      </c>
      <c r="S27" s="3">
        <f>(($O$4*S21)/($P$7*$P$5*$O$10))</f>
        <v>5.2782614727583193</v>
      </c>
      <c r="T27" s="3">
        <f t="shared" ref="T27:W27" si="41">(($O$4*T21)/($P$7*$P$5*$O$10))</f>
        <v>5.2602381409001149</v>
      </c>
      <c r="U27" s="3">
        <f t="shared" si="41"/>
        <v>5.2756867110642727</v>
      </c>
      <c r="V27" s="3">
        <f t="shared" si="41"/>
        <v>5.2705371876762976</v>
      </c>
      <c r="W27" s="3">
        <f t="shared" si="41"/>
        <v>5.2499390941240494</v>
      </c>
      <c r="X27" s="3">
        <f>AVERAGE(S27:W27)</f>
        <v>5.2669325213046108</v>
      </c>
      <c r="Y27" s="3">
        <f>STDEV(S27:W27)</f>
        <v>1.1742720036058139E-2</v>
      </c>
      <c r="Z27" s="3">
        <f>MAX(S27:W27)</f>
        <v>5.2782614727583193</v>
      </c>
      <c r="AA27" s="3">
        <f>MIN(S27:W27)</f>
        <v>5.2499390941240494</v>
      </c>
    </row>
    <row r="28" spans="1:27" x14ac:dyDescent="0.25">
      <c r="A28" s="4">
        <v>2</v>
      </c>
      <c r="B28" s="3">
        <f t="shared" ref="B28:F29" si="42">(($O$4*B22)/($P$7*$P$5*$O$10))</f>
        <v>3.4167087679757651</v>
      </c>
      <c r="C28" s="3">
        <f t="shared" si="42"/>
        <v>3.4167087679757651</v>
      </c>
      <c r="D28" s="3">
        <f t="shared" si="42"/>
        <v>3.4064097211996978</v>
      </c>
      <c r="E28" s="3">
        <f t="shared" si="42"/>
        <v>3.4167087679758796</v>
      </c>
      <c r="F28" s="3">
        <f t="shared" si="42"/>
        <v>3.3986854361176766</v>
      </c>
      <c r="G28" s="3">
        <f t="shared" ref="G28:G29" si="43">AVERAGE(B28:F28)</f>
        <v>3.411044292248957</v>
      </c>
      <c r="H28" s="3">
        <f t="shared" ref="H28:H29" si="44">STDEV(B28:F28)</f>
        <v>8.2231294144080314E-3</v>
      </c>
      <c r="I28" s="3">
        <f t="shared" ref="I28:I29" si="45">MAX(B28:F28)</f>
        <v>3.4167087679758796</v>
      </c>
      <c r="J28" s="3">
        <f t="shared" ref="J28:J29" si="46">MIN(B28:F28)</f>
        <v>3.3986854361176766</v>
      </c>
      <c r="R28" s="4">
        <v>2</v>
      </c>
      <c r="S28" s="3">
        <f t="shared" ref="S28:W29" si="47">(($O$4*S22)/($P$7*$P$5*$O$10))</f>
        <v>5.9322509430416064</v>
      </c>
      <c r="T28" s="3">
        <f t="shared" si="47"/>
        <v>5.9476995132058796</v>
      </c>
      <c r="U28" s="3">
        <f t="shared" si="47"/>
        <v>5.9425499898177874</v>
      </c>
      <c r="V28" s="3">
        <f t="shared" si="47"/>
        <v>5.9399752281237426</v>
      </c>
      <c r="W28" s="3">
        <f t="shared" si="47"/>
        <v>5.9193771345714943</v>
      </c>
      <c r="X28" s="3">
        <f t="shared" ref="X28:X29" si="48">AVERAGE(S28:W28)</f>
        <v>5.9363705617521019</v>
      </c>
      <c r="Y28" s="3">
        <f t="shared" ref="Y28:Y29" si="49">STDEV(S28:W28)</f>
        <v>1.1014444125492099E-2</v>
      </c>
      <c r="Z28" s="3">
        <f t="shared" ref="Z28:Z29" si="50">MAX(S28:W28)</f>
        <v>5.9476995132058796</v>
      </c>
      <c r="AA28" s="3">
        <f t="shared" ref="AA28:AA29" si="51">MIN(S28:W28)</f>
        <v>5.9193771345714943</v>
      </c>
    </row>
    <row r="29" spans="1:27" ht="15.75" thickBot="1" x14ac:dyDescent="0.3">
      <c r="A29" s="4">
        <v>3</v>
      </c>
      <c r="B29" s="3">
        <f t="shared" si="42"/>
        <v>5.651601918392493</v>
      </c>
      <c r="C29" s="3">
        <f t="shared" si="42"/>
        <v>5.6567514417805835</v>
      </c>
      <c r="D29" s="3">
        <f t="shared" si="42"/>
        <v>5.6464523950045162</v>
      </c>
      <c r="E29" s="3">
        <f t="shared" si="42"/>
        <v>5.6413028716164257</v>
      </c>
      <c r="F29" s="3">
        <f t="shared" si="42"/>
        <v>5.6335785865342904</v>
      </c>
      <c r="G29" s="3">
        <f t="shared" si="43"/>
        <v>5.6459374426656614</v>
      </c>
      <c r="H29" s="3">
        <f t="shared" si="44"/>
        <v>8.9932559692670871E-3</v>
      </c>
      <c r="I29" s="3">
        <f t="shared" si="45"/>
        <v>5.6567514417805835</v>
      </c>
      <c r="J29" s="3">
        <f t="shared" si="46"/>
        <v>5.6335785865342904</v>
      </c>
      <c r="R29" s="4">
        <v>3</v>
      </c>
      <c r="S29" s="3">
        <f t="shared" si="47"/>
        <v>5.6850738204149689</v>
      </c>
      <c r="T29" s="3">
        <f t="shared" si="47"/>
        <v>5.6670504885566508</v>
      </c>
      <c r="U29" s="3">
        <f t="shared" si="47"/>
        <v>5.6799242970267629</v>
      </c>
      <c r="V29" s="3">
        <f t="shared" si="47"/>
        <v>5.6850738204148534</v>
      </c>
      <c r="W29" s="3">
        <f t="shared" si="47"/>
        <v>5.651601918392493</v>
      </c>
      <c r="X29" s="3">
        <f t="shared" si="48"/>
        <v>5.6737448689611458</v>
      </c>
      <c r="Y29" s="3">
        <f t="shared" si="49"/>
        <v>1.4404865516445884E-2</v>
      </c>
      <c r="Z29" s="3">
        <f t="shared" si="50"/>
        <v>5.6850738204149689</v>
      </c>
      <c r="AA29" s="3">
        <f t="shared" si="51"/>
        <v>5.651601918392493</v>
      </c>
    </row>
    <row r="30" spans="1:27" ht="15.75" thickBot="1" x14ac:dyDescent="0.3">
      <c r="A30" s="30"/>
      <c r="B30" s="30"/>
      <c r="C30" s="30"/>
      <c r="D30" s="30"/>
      <c r="E30" s="30"/>
      <c r="F30" s="30"/>
      <c r="G30" s="33">
        <f>AVERAGE(B27:F29)</f>
        <v>4.9315268979625735</v>
      </c>
      <c r="H30" s="32">
        <f>STDEV(B27:F29)</f>
        <v>1.1135890747410715</v>
      </c>
      <c r="I30" s="30"/>
      <c r="J30" s="30"/>
      <c r="R30" s="30"/>
      <c r="S30" s="30"/>
      <c r="T30" s="30"/>
      <c r="U30" s="30"/>
      <c r="V30" s="30"/>
      <c r="W30" s="30"/>
      <c r="X30" s="33">
        <f>AVERAGE(S27:W29)</f>
        <v>5.6256826506726192</v>
      </c>
      <c r="Y30" s="32">
        <f>STDEV(S27:W29)</f>
        <v>0.28530183135105103</v>
      </c>
      <c r="Z30" s="30"/>
      <c r="AA30" s="30"/>
    </row>
    <row r="31" spans="1:27" ht="15.75" thickBot="1" x14ac:dyDescent="0.3"/>
    <row r="32" spans="1:27" ht="15.75" thickBot="1" x14ac:dyDescent="0.3">
      <c r="A32" s="15" t="s">
        <v>9</v>
      </c>
      <c r="B32" s="40" t="s">
        <v>16</v>
      </c>
      <c r="C32" s="41"/>
      <c r="D32" s="41"/>
      <c r="E32" s="41"/>
      <c r="F32" s="42"/>
      <c r="G32" s="15"/>
      <c r="H32" s="19"/>
      <c r="I32" s="6"/>
      <c r="J32" s="6"/>
      <c r="R32" s="15" t="s">
        <v>9</v>
      </c>
      <c r="S32" s="40" t="s">
        <v>16</v>
      </c>
      <c r="T32" s="41"/>
      <c r="U32" s="41"/>
      <c r="V32" s="41"/>
      <c r="W32" s="42"/>
      <c r="X32" s="15"/>
      <c r="Y32" s="19"/>
      <c r="Z32" s="6"/>
      <c r="AA32" s="6"/>
    </row>
    <row r="33" spans="1:27" ht="15.75" thickBot="1" x14ac:dyDescent="0.3">
      <c r="A33" s="15" t="s">
        <v>2</v>
      </c>
      <c r="B33" s="16">
        <v>1</v>
      </c>
      <c r="C33" s="17">
        <v>2</v>
      </c>
      <c r="D33" s="17">
        <v>3</v>
      </c>
      <c r="E33" s="17">
        <v>4</v>
      </c>
      <c r="F33" s="18">
        <v>5</v>
      </c>
      <c r="G33" s="20" t="s">
        <v>3</v>
      </c>
      <c r="H33" s="21" t="s">
        <v>10</v>
      </c>
      <c r="I33" s="21" t="s">
        <v>4</v>
      </c>
      <c r="J33" s="22" t="s">
        <v>5</v>
      </c>
      <c r="R33" s="15" t="s">
        <v>7</v>
      </c>
      <c r="S33" s="16">
        <v>1</v>
      </c>
      <c r="T33" s="17">
        <v>2</v>
      </c>
      <c r="U33" s="17">
        <v>3</v>
      </c>
      <c r="V33" s="17">
        <v>4</v>
      </c>
      <c r="W33" s="18">
        <v>5</v>
      </c>
      <c r="X33" s="20" t="s">
        <v>3</v>
      </c>
      <c r="Y33" s="21" t="s">
        <v>10</v>
      </c>
      <c r="Z33" s="21" t="s">
        <v>4</v>
      </c>
      <c r="AA33" s="22" t="s">
        <v>5</v>
      </c>
    </row>
    <row r="34" spans="1:27" x14ac:dyDescent="0.25">
      <c r="A34" s="3">
        <v>1</v>
      </c>
      <c r="B34" s="3">
        <f>(($P$4*B21)/($P$7*$P$5*$O$10))</f>
        <v>0.14559359421213919</v>
      </c>
      <c r="C34" s="3">
        <f t="shared" ref="C34:F34" si="52">(($P$4*C21)/($P$7*$P$5*$O$10))</f>
        <v>0.1455935942121421</v>
      </c>
      <c r="D34" s="3">
        <f t="shared" si="52"/>
        <v>0.14578972388553199</v>
      </c>
      <c r="E34" s="3">
        <f t="shared" si="52"/>
        <v>0.14611660667450935</v>
      </c>
      <c r="F34" s="3">
        <f t="shared" si="52"/>
        <v>0.14533208798095848</v>
      </c>
      <c r="G34" s="3">
        <f>AVERAGE(B34:F34)</f>
        <v>0.1456851213930562</v>
      </c>
      <c r="H34" s="3">
        <f>STDEV(B34:F34)</f>
        <v>2.9090731741093491E-4</v>
      </c>
      <c r="I34" s="3">
        <f>MAX(B34:F34)</f>
        <v>0.14611660667450935</v>
      </c>
      <c r="J34" s="3">
        <f>MIN(B34:F34)</f>
        <v>0.14533208798095848</v>
      </c>
      <c r="R34" s="3">
        <v>1</v>
      </c>
      <c r="S34" s="3">
        <f>(($P$4*S21)/($P$7*$P$5*$O$10))</f>
        <v>0.13402194348221122</v>
      </c>
      <c r="T34" s="3">
        <f t="shared" ref="T34:W34" si="53">(($P$4*T21)/($P$7*$P$5*$O$10))</f>
        <v>0.13356430757763771</v>
      </c>
      <c r="U34" s="3">
        <f t="shared" si="53"/>
        <v>0.1339565669244146</v>
      </c>
      <c r="V34" s="3">
        <f t="shared" si="53"/>
        <v>0.13382581380882425</v>
      </c>
      <c r="W34" s="3">
        <f t="shared" si="53"/>
        <v>0.13330280134645411</v>
      </c>
      <c r="X34" s="3">
        <f>AVERAGE(S34:W34)</f>
        <v>0.13373428662790837</v>
      </c>
      <c r="Y34" s="3">
        <f>STDEV(S34:W34)</f>
        <v>2.9816297830686925E-4</v>
      </c>
      <c r="Z34" s="3">
        <f>MAX(S34:W34)</f>
        <v>0.13402194348221122</v>
      </c>
      <c r="AA34" s="3">
        <f>MIN(S34:W34)</f>
        <v>0.13330280134645411</v>
      </c>
    </row>
    <row r="35" spans="1:27" x14ac:dyDescent="0.25">
      <c r="A35" s="4">
        <v>2</v>
      </c>
      <c r="B35" s="3">
        <f>(($P$4*B22)/($P$7*$P$5*$O$10))</f>
        <v>8.675469219555855E-2</v>
      </c>
      <c r="C35" s="3">
        <f t="shared" ref="C35:F36" si="54">(($P$4*C22)/($P$7*$P$5*$O$10))</f>
        <v>8.675469219555855E-2</v>
      </c>
      <c r="D35" s="3">
        <f t="shared" si="54"/>
        <v>8.6493185964374941E-2</v>
      </c>
      <c r="E35" s="3">
        <f t="shared" si="54"/>
        <v>8.6754692195561478E-2</v>
      </c>
      <c r="F35" s="3">
        <f t="shared" si="54"/>
        <v>8.6297056290987953E-2</v>
      </c>
      <c r="G35" s="3">
        <f t="shared" ref="G35:G36" si="55">AVERAGE(B35:F35)</f>
        <v>8.6610863768408292E-2</v>
      </c>
      <c r="H35" s="3">
        <f t="shared" ref="H35:H36" si="56">STDEV(B35:F35)</f>
        <v>2.0879598165279769E-4</v>
      </c>
      <c r="I35" s="3">
        <f t="shared" ref="I35:I36" si="57">MAX(B35:F35)</f>
        <v>8.6754692195561478E-2</v>
      </c>
      <c r="J35" s="3">
        <f t="shared" ref="J35:J36" si="58">MIN(B35:F35)</f>
        <v>8.6297056290987953E-2</v>
      </c>
      <c r="R35" s="4">
        <v>2</v>
      </c>
      <c r="S35" s="3">
        <f t="shared" ref="S35:W35" si="59">(($P$4*S22)/($P$7*$P$5*$O$10))</f>
        <v>0.15062758916244776</v>
      </c>
      <c r="T35" s="3">
        <f t="shared" si="59"/>
        <v>0.15101984850922753</v>
      </c>
      <c r="U35" s="3">
        <f t="shared" si="59"/>
        <v>0.15088909539363426</v>
      </c>
      <c r="V35" s="3">
        <f t="shared" si="59"/>
        <v>0.15082371883583764</v>
      </c>
      <c r="W35" s="3">
        <f t="shared" si="59"/>
        <v>0.15030070637346751</v>
      </c>
      <c r="X35" s="3">
        <f t="shared" ref="X35:X36" si="60">AVERAGE(S35:W35)</f>
        <v>0.15073219165492294</v>
      </c>
      <c r="Y35" s="3">
        <f t="shared" ref="Y35:Y36" si="61">STDEV(S35:W35)</f>
        <v>2.7967110301248895E-4</v>
      </c>
      <c r="Z35" s="3">
        <f t="shared" ref="Z35:Z36" si="62">MAX(S35:W35)</f>
        <v>0.15101984850922753</v>
      </c>
      <c r="AA35" s="3">
        <f t="shared" ref="AA35:AA36" si="63">MIN(S35:W35)</f>
        <v>0.15030070637346751</v>
      </c>
    </row>
    <row r="36" spans="1:27" ht="15.75" thickBot="1" x14ac:dyDescent="0.3">
      <c r="A36" s="4">
        <v>3</v>
      </c>
      <c r="B36" s="3">
        <f>(($P$4*B23)/($P$7*$P$5*$O$10))</f>
        <v>0.14350154436266155</v>
      </c>
      <c r="C36" s="3">
        <f t="shared" si="54"/>
        <v>0.14363229747825482</v>
      </c>
      <c r="D36" s="3">
        <f t="shared" si="54"/>
        <v>0.14337079124707122</v>
      </c>
      <c r="E36" s="3">
        <f t="shared" si="54"/>
        <v>0.14324003813147795</v>
      </c>
      <c r="F36" s="3">
        <f t="shared" si="54"/>
        <v>0.14304390845808806</v>
      </c>
      <c r="G36" s="3">
        <f t="shared" si="55"/>
        <v>0.14335771593551075</v>
      </c>
      <c r="H36" s="3">
        <f t="shared" si="56"/>
        <v>2.2835049939356271E-4</v>
      </c>
      <c r="I36" s="3">
        <f t="shared" si="57"/>
        <v>0.14363229747825482</v>
      </c>
      <c r="J36" s="3">
        <f t="shared" si="58"/>
        <v>0.14304390845808806</v>
      </c>
      <c r="R36" s="4">
        <v>3</v>
      </c>
      <c r="S36" s="3">
        <f t="shared" ref="S36:W36" si="64">(($P$4*S23)/($P$7*$P$5*$O$10))</f>
        <v>0.14435143961401486</v>
      </c>
      <c r="T36" s="3">
        <f t="shared" si="64"/>
        <v>0.14389380370943844</v>
      </c>
      <c r="U36" s="3">
        <f t="shared" si="64"/>
        <v>0.14422068649841868</v>
      </c>
      <c r="V36" s="3">
        <f t="shared" si="64"/>
        <v>0.14435143961401195</v>
      </c>
      <c r="W36" s="3">
        <f t="shared" si="64"/>
        <v>0.14350154436266155</v>
      </c>
      <c r="X36" s="3">
        <f t="shared" si="60"/>
        <v>0.1440637827597091</v>
      </c>
      <c r="Y36" s="3">
        <f t="shared" si="61"/>
        <v>3.6575832441759282E-4</v>
      </c>
      <c r="Z36" s="3">
        <f t="shared" si="62"/>
        <v>0.14435143961401486</v>
      </c>
      <c r="AA36" s="3">
        <f t="shared" si="63"/>
        <v>0.14350154436266155</v>
      </c>
    </row>
    <row r="37" spans="1:27" ht="15.75" thickBot="1" x14ac:dyDescent="0.3">
      <c r="G37" s="33">
        <f>AVERAGE(B34:F36)</f>
        <v>0.12521790036565841</v>
      </c>
      <c r="H37" s="32">
        <f>STDEV(B34:F36)</f>
        <v>2.8275479115164544E-2</v>
      </c>
      <c r="X37" s="33">
        <f>AVERAGE(S34:W36)</f>
        <v>0.14284342034751346</v>
      </c>
      <c r="Y37" s="32">
        <f>STDEV(S34:W36)</f>
        <v>7.2441856308266871E-3</v>
      </c>
    </row>
  </sheetData>
  <mergeCells count="24">
    <mergeCell ref="B25:F25"/>
    <mergeCell ref="S25:W25"/>
    <mergeCell ref="B32:F32"/>
    <mergeCell ref="S32:W32"/>
    <mergeCell ref="L12:N12"/>
    <mergeCell ref="B13:F13"/>
    <mergeCell ref="L13:N13"/>
    <mergeCell ref="S13:W13"/>
    <mergeCell ref="B19:F19"/>
    <mergeCell ref="S19:W19"/>
    <mergeCell ref="N17:O17"/>
    <mergeCell ref="M10:N10"/>
    <mergeCell ref="B1:F1"/>
    <mergeCell ref="S1:W1"/>
    <mergeCell ref="M2:N2"/>
    <mergeCell ref="L3:L4"/>
    <mergeCell ref="M3:N4"/>
    <mergeCell ref="L5:L6"/>
    <mergeCell ref="M5:N6"/>
    <mergeCell ref="B7:F7"/>
    <mergeCell ref="L7:L8"/>
    <mergeCell ref="M7:N8"/>
    <mergeCell ref="S7:W7"/>
    <mergeCell ref="M9:N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E27723-C28B-4200-94FF-F21B28AE75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7B032F-75B5-4B5B-B474-CBE1C719B1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B35243-453A-4EF9-B857-FAEEC2A57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 - Day 0</vt:lpstr>
      <vt:lpstr>Control - Day 28</vt:lpstr>
      <vt:lpstr>Control - CR</vt:lpstr>
      <vt:lpstr>Test - Day 0</vt:lpstr>
      <vt:lpstr>Test - Day 28</vt:lpstr>
      <vt:lpstr>Test - CR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2022-06-23T14:06:40Z</dcterms:created>
  <dcterms:modified xsi:type="dcterms:W3CDTF">2024-04-29T09:23:08Z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